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\INSTITUTIONAL RESEARCH\Tuition\Average Tuition and Fees\"/>
    </mc:Choice>
  </mc:AlternateContent>
  <xr:revisionPtr revIDLastSave="0" documentId="13_ncr:1_{D1567264-EABB-4D39-994E-A34F260B9E9A}" xr6:coauthVersionLast="40" xr6:coauthVersionMax="40" xr10:uidLastSave="{00000000-0000-0000-0000-000000000000}"/>
  <bookViews>
    <workbookView xWindow="0" yWindow="0" windowWidth="38400" windowHeight="17025" xr2:uid="{95DDE609-E564-4950-8C85-966C5DB19A41}"/>
  </bookViews>
  <sheets>
    <sheet name="Averages" sheetId="1" r:id="rId1"/>
    <sheet name="Totals" sheetId="2" r:id="rId2"/>
  </sheets>
  <definedNames>
    <definedName name="_xlnm.Print_Area" localSheetId="0">Averages!$A$1:$H$40</definedName>
    <definedName name="_xlnm.Print_Titles" localSheetId="0">Averages!$9:$9</definedName>
    <definedName name="_xlnm.Print_Titles" localSheetId="1">Totals!$A:$C,Totals!$12:$12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2" l="1"/>
  <c r="P18" i="2"/>
  <c r="P22" i="2"/>
  <c r="P26" i="2"/>
  <c r="P30" i="2"/>
  <c r="P34" i="2"/>
  <c r="P38" i="2"/>
  <c r="P42" i="2"/>
  <c r="P46" i="2"/>
  <c r="P51" i="2"/>
  <c r="P55" i="2"/>
  <c r="P59" i="2"/>
  <c r="P63" i="2"/>
  <c r="P67" i="2"/>
  <c r="P71" i="2"/>
  <c r="P75" i="2"/>
  <c r="P79" i="2"/>
  <c r="P83" i="2"/>
  <c r="P87" i="2"/>
  <c r="P91" i="2"/>
  <c r="P95" i="2"/>
  <c r="P99" i="2"/>
  <c r="P103" i="2"/>
  <c r="P107" i="2"/>
  <c r="P111" i="2"/>
  <c r="P115" i="2"/>
  <c r="P119" i="2"/>
  <c r="P121" i="2"/>
  <c r="P120" i="2"/>
  <c r="P118" i="2"/>
  <c r="P117" i="2"/>
  <c r="P116" i="2"/>
  <c r="P114" i="2"/>
  <c r="P113" i="2"/>
  <c r="P112" i="2"/>
  <c r="P110" i="2"/>
  <c r="P109" i="2"/>
  <c r="P108" i="2"/>
  <c r="P106" i="2"/>
  <c r="P105" i="2"/>
  <c r="P104" i="2"/>
  <c r="P102" i="2"/>
  <c r="P101" i="2"/>
  <c r="P100" i="2"/>
  <c r="P98" i="2"/>
  <c r="P97" i="2"/>
  <c r="P96" i="2"/>
  <c r="P94" i="2"/>
  <c r="P93" i="2"/>
  <c r="P92" i="2"/>
  <c r="P90" i="2"/>
  <c r="P89" i="2"/>
  <c r="P88" i="2"/>
  <c r="P86" i="2"/>
  <c r="P85" i="2"/>
  <c r="P84" i="2"/>
  <c r="P82" i="2"/>
  <c r="P81" i="2"/>
  <c r="P80" i="2"/>
  <c r="P78" i="2"/>
  <c r="P77" i="2"/>
  <c r="P76" i="2"/>
  <c r="P74" i="2"/>
  <c r="P73" i="2"/>
  <c r="P72" i="2"/>
  <c r="P70" i="2"/>
  <c r="P69" i="2"/>
  <c r="P68" i="2"/>
  <c r="P66" i="2"/>
  <c r="P65" i="2"/>
  <c r="P64" i="2"/>
  <c r="P62" i="2"/>
  <c r="P61" i="2"/>
  <c r="P60" i="2"/>
  <c r="P58" i="2"/>
  <c r="P57" i="2"/>
  <c r="P56" i="2"/>
  <c r="P54" i="2"/>
  <c r="P53" i="2"/>
  <c r="P52" i="2"/>
  <c r="P50" i="2"/>
  <c r="P49" i="2"/>
  <c r="P48" i="2"/>
  <c r="P47" i="2"/>
  <c r="P45" i="2"/>
  <c r="P44" i="2"/>
  <c r="P43" i="2"/>
  <c r="P41" i="2"/>
  <c r="P40" i="2"/>
  <c r="P39" i="2"/>
  <c r="P37" i="2"/>
  <c r="P36" i="2"/>
  <c r="P35" i="2"/>
  <c r="P33" i="2"/>
  <c r="P32" i="2"/>
  <c r="P31" i="2"/>
  <c r="P29" i="2"/>
  <c r="P28" i="2"/>
  <c r="P27" i="2"/>
  <c r="P25" i="2"/>
  <c r="P24" i="2"/>
  <c r="P23" i="2"/>
  <c r="P21" i="2"/>
  <c r="P20" i="2"/>
  <c r="P19" i="2"/>
  <c r="P17" i="2"/>
  <c r="P16" i="2"/>
  <c r="P15" i="2"/>
  <c r="P13" i="2"/>
</calcChain>
</file>

<file path=xl/sharedStrings.xml><?xml version="1.0" encoding="utf-8"?>
<sst xmlns="http://schemas.openxmlformats.org/spreadsheetml/2006/main" count="225" uniqueCount="69">
  <si>
    <t>Freshman</t>
  </si>
  <si>
    <t>BUSNU</t>
  </si>
  <si>
    <t>CLASU</t>
  </si>
  <si>
    <t>EDUCU</t>
  </si>
  <si>
    <t>ENGRU</t>
  </si>
  <si>
    <t>NURSU</t>
  </si>
  <si>
    <t>PAFFU</t>
  </si>
  <si>
    <t>Sophomore</t>
  </si>
  <si>
    <t>Junior</t>
  </si>
  <si>
    <t>Senior</t>
  </si>
  <si>
    <t>Senior 5th</t>
  </si>
  <si>
    <t>Graduate</t>
  </si>
  <si>
    <t>BUSNG</t>
  </si>
  <si>
    <t>CLASG</t>
  </si>
  <si>
    <t>EDUCG</t>
  </si>
  <si>
    <t>ENGRG</t>
  </si>
  <si>
    <t>NFAEG</t>
  </si>
  <si>
    <t>NURSG</t>
  </si>
  <si>
    <t>PAFFG</t>
  </si>
  <si>
    <t>Program</t>
  </si>
  <si>
    <t>Level</t>
  </si>
  <si>
    <t>https://secure.collegeincolorado.org/Home/COF/College_Opportunity_Fund.aspx</t>
  </si>
  <si>
    <t>CU-Data: Tuition and Fees per Student</t>
  </si>
  <si>
    <t>*COF is the College Opportunity Fund available to Colorado residents; the amount is paid to the institution on behalf of the student. Online at:</t>
  </si>
  <si>
    <t>Last updated: December 6, 2018</t>
  </si>
  <si>
    <t>1. tuition</t>
  </si>
  <si>
    <t>2. mandatory fees</t>
  </si>
  <si>
    <t>3. course or program fees</t>
  </si>
  <si>
    <t>4. housing</t>
  </si>
  <si>
    <t>5. fines</t>
  </si>
  <si>
    <t>6. COF</t>
  </si>
  <si>
    <t>7. waivers</t>
  </si>
  <si>
    <t>8. loans &amp; loan fees</t>
  </si>
  <si>
    <t>9. scholarships</t>
  </si>
  <si>
    <t>10. grants</t>
  </si>
  <si>
    <t>11. other party pmt</t>
  </si>
  <si>
    <t>12. refunds</t>
  </si>
  <si>
    <t>13. pmt</t>
  </si>
  <si>
    <t>Percent of Grand Total</t>
  </si>
  <si>
    <t>NRES</t>
  </si>
  <si>
    <t>RES</t>
  </si>
  <si>
    <t>UNREV</t>
  </si>
  <si>
    <t>Total</t>
  </si>
  <si>
    <t>NFAIG</t>
  </si>
  <si>
    <t>Unclass</t>
  </si>
  <si>
    <t>NFAIU</t>
  </si>
  <si>
    <t>CEES</t>
  </si>
  <si>
    <t>Fall 2018 Estimated Total Tuition &amp; Fees per Program</t>
  </si>
  <si>
    <t>9. scholar-ships &amp; grants</t>
  </si>
  <si>
    <t>10. other party pmt</t>
  </si>
  <si>
    <t>11. refunds</t>
  </si>
  <si>
    <t>12. pmt</t>
  </si>
  <si>
    <t>7. employee waivers</t>
  </si>
  <si>
    <t>This table is intended to provide more information about tuition revenue generated by students in academic programs.</t>
  </si>
  <si>
    <t>The data are drawn from financial transactions recorded in CU-SIS as of the run date (above).</t>
  </si>
  <si>
    <t>Run date: December 6, 2018</t>
  </si>
  <si>
    <t>Resi-dency</t>
  </si>
  <si>
    <t>Subtotal</t>
  </si>
  <si>
    <t>BUSN</t>
  </si>
  <si>
    <t>CLAS</t>
  </si>
  <si>
    <t>EDUC</t>
  </si>
  <si>
    <t>ENGR</t>
  </si>
  <si>
    <t>NURS</t>
  </si>
  <si>
    <t>PAFF</t>
  </si>
  <si>
    <t>Graduate Career</t>
  </si>
  <si>
    <t>Undergraduate Career</t>
  </si>
  <si>
    <r>
      <t xml:space="preserve">Fall 2018 </t>
    </r>
    <r>
      <rPr>
        <b/>
        <u/>
        <sz val="14"/>
        <color theme="1"/>
        <rFont val="Calibri"/>
        <family val="2"/>
        <scheme val="minor"/>
      </rPr>
      <t>Estimated Average</t>
    </r>
    <r>
      <rPr>
        <sz val="14"/>
        <color theme="1"/>
        <rFont val="Calibri"/>
        <family val="2"/>
        <scheme val="minor"/>
      </rPr>
      <t xml:space="preserve"> Costs per Student by Career &amp; College</t>
    </r>
  </si>
  <si>
    <t>AVERAGE DOLLARS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</si>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</sst>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444444"/>
      <name val="Andale WT"/>
      <family val="2"/>
    </font>
    <font>
      <sz val="8"/>
      <color rgb="FF333333"/>
      <name val="Andale WT"/>
      <family val="2"/>
    </font>
    <font>
      <b/>
      <sz val="8"/>
      <color rgb="FFFFFFFF"/>
      <name val="Andale WT"/>
      <family val="2"/>
    </font>
    <font>
      <sz val="8"/>
      <color rgb="FF454545"/>
      <name val="Andale WT"/>
      <family val="2"/>
    </font>
    <font>
      <b/>
      <sz val="8"/>
      <color rgb="FF222222"/>
      <name val="Andale WT"/>
      <family val="2"/>
    </font>
    <font>
      <b/>
      <sz val="8"/>
      <color rgb="FF444444"/>
      <name val="Andale WT"/>
    </font>
    <font>
      <sz val="8"/>
      <color rgb="FF333333"/>
      <name val="Andale WT"/>
    </font>
    <font>
      <sz val="8"/>
      <color theme="1"/>
      <name val="Andale W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0000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BDDAF3"/>
      </patternFill>
    </fill>
    <fill>
      <patternFill patternType="solid">
        <fgColor rgb="FFEFF3F7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rgb="FFCFB87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1"/>
    <xf numFmtId="3" fontId="1" fillId="0" borderId="1" xfId="0" applyNumberFormat="1" applyFont="1" applyBorder="1"/>
    <xf numFmtId="0" fontId="3" fillId="0" borderId="0" xfId="0" applyFont="1"/>
    <xf numFmtId="0" fontId="0" fillId="3" borderId="0" xfId="0" applyFill="1"/>
    <xf numFmtId="0" fontId="0" fillId="3" borderId="2" xfId="0" applyFill="1" applyBorder="1"/>
    <xf numFmtId="0" fontId="8" fillId="4" borderId="3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/>
    </xf>
    <xf numFmtId="9" fontId="7" fillId="6" borderId="6" xfId="2" applyFont="1" applyFill="1" applyBorder="1" applyAlignment="1">
      <alignment horizontal="right" vertical="top"/>
    </xf>
    <xf numFmtId="0" fontId="0" fillId="4" borderId="7" xfId="0" applyFill="1" applyBorder="1"/>
    <xf numFmtId="0" fontId="8" fillId="4" borderId="8" xfId="0" applyFont="1" applyFill="1" applyBorder="1" applyAlignment="1">
      <alignment horizontal="left" vertical="top"/>
    </xf>
    <xf numFmtId="0" fontId="0" fillId="4" borderId="8" xfId="0" applyFill="1" applyBorder="1"/>
    <xf numFmtId="0" fontId="0" fillId="7" borderId="10" xfId="0" applyFill="1" applyBorder="1"/>
    <xf numFmtId="0" fontId="0" fillId="7" borderId="11" xfId="0" applyFill="1" applyBorder="1"/>
    <xf numFmtId="0" fontId="8" fillId="4" borderId="8" xfId="0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left" vertical="top"/>
    </xf>
    <xf numFmtId="0" fontId="0" fillId="5" borderId="10" xfId="0" applyFill="1" applyBorder="1"/>
    <xf numFmtId="0" fontId="0" fillId="5" borderId="11" xfId="0" applyFill="1" applyBorder="1"/>
    <xf numFmtId="3" fontId="0" fillId="3" borderId="0" xfId="0" applyNumberFormat="1" applyFill="1"/>
    <xf numFmtId="3" fontId="0" fillId="0" borderId="0" xfId="0" applyNumberFormat="1"/>
    <xf numFmtId="3" fontId="0" fillId="3" borderId="2" xfId="0" applyNumberFormat="1" applyFill="1" applyBorder="1"/>
    <xf numFmtId="3" fontId="10" fillId="0" borderId="5" xfId="0" applyNumberFormat="1" applyFont="1" applyBorder="1" applyAlignment="1">
      <alignment horizontal="right" vertical="top"/>
    </xf>
    <xf numFmtId="3" fontId="0" fillId="0" borderId="5" xfId="0" applyNumberFormat="1" applyBorder="1"/>
    <xf numFmtId="3" fontId="7" fillId="6" borderId="6" xfId="0" applyNumberFormat="1" applyFont="1" applyFill="1" applyBorder="1" applyAlignment="1">
      <alignment horizontal="right" vertical="top"/>
    </xf>
    <xf numFmtId="3" fontId="11" fillId="8" borderId="12" xfId="0" applyNumberFormat="1" applyFont="1" applyFill="1" applyBorder="1" applyAlignment="1">
      <alignment horizontal="right" vertical="top"/>
    </xf>
    <xf numFmtId="3" fontId="0" fillId="8" borderId="12" xfId="0" applyNumberFormat="1" applyFill="1" applyBorder="1"/>
    <xf numFmtId="0" fontId="7" fillId="0" borderId="0" xfId="0" applyFont="1" applyAlignment="1">
      <alignment wrapText="1"/>
    </xf>
    <xf numFmtId="3" fontId="8" fillId="4" borderId="3" xfId="0" applyNumberFormat="1" applyFont="1" applyFill="1" applyBorder="1" applyAlignment="1">
      <alignment horizontal="right" vertical="top" wrapText="1"/>
    </xf>
    <xf numFmtId="3" fontId="9" fillId="5" borderId="4" xfId="0" applyNumberFormat="1" applyFont="1" applyFill="1" applyBorder="1" applyAlignment="1">
      <alignment horizontal="right" vertical="top" wrapText="1"/>
    </xf>
    <xf numFmtId="9" fontId="9" fillId="5" borderId="4" xfId="2" applyFont="1" applyFill="1" applyBorder="1" applyAlignment="1">
      <alignment horizontal="right" vertical="top" wrapText="1"/>
    </xf>
    <xf numFmtId="0" fontId="6" fillId="0" borderId="0" xfId="0" applyFont="1"/>
    <xf numFmtId="0" fontId="12" fillId="0" borderId="0" xfId="0" applyFont="1" applyAlignment="1">
      <alignment wrapText="1"/>
    </xf>
    <xf numFmtId="0" fontId="13" fillId="4" borderId="3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4" fillId="3" borderId="0" xfId="0" applyFont="1" applyFill="1"/>
    <xf numFmtId="0" fontId="14" fillId="3" borderId="2" xfId="0" applyFont="1" applyFill="1" applyBorder="1"/>
    <xf numFmtId="0" fontId="14" fillId="0" borderId="0" xfId="0" applyFont="1"/>
    <xf numFmtId="0" fontId="14" fillId="4" borderId="7" xfId="0" applyFont="1" applyFill="1" applyBorder="1"/>
    <xf numFmtId="0" fontId="14" fillId="4" borderId="8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57150</xdr:rowOff>
    </xdr:from>
    <xdr:ext cx="4886325" cy="619125"/>
    <xdr:pic>
      <xdr:nvPicPr>
        <xdr:cNvPr id="2" name="UCCSIR.jpeg">
          <a:extLst>
            <a:ext uri="{FF2B5EF4-FFF2-40B4-BE49-F238E27FC236}">
              <a16:creationId xmlns:a16="http://schemas.microsoft.com/office/drawing/2014/main" id="{EDA0956C-B170-42ED-A28C-1A644163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715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57150</xdr:rowOff>
    </xdr:from>
    <xdr:ext cx="4886325" cy="619125"/>
    <xdr:pic>
      <xdr:nvPicPr>
        <xdr:cNvPr id="2" name="UCCSIR.jpeg">
          <a:extLst>
            <a:ext uri="{FF2B5EF4-FFF2-40B4-BE49-F238E27FC236}">
              <a16:creationId xmlns:a16="http://schemas.microsoft.com/office/drawing/2014/main" id="{84005DB1-D170-4E4F-AA40-B2F79BFEC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715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cure.collegeincolorado.org/Home/COF/College_Opportunity_Fund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cure.collegeincolorado.org/Home/COF/College_Opportunity_Fund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B1E8-FB3D-4ECB-ACCA-EA91E0036FF5}">
  <dimension ref="A1:H40"/>
  <sheetViews>
    <sheetView showGridLines="0" tabSelected="1" zoomScaleNormal="100" zoomScaleSheetLayoutView="100" workbookViewId="0">
      <selection activeCell="G6" sqref="G6"/>
    </sheetView>
  </sheetViews>
  <sheetFormatPr defaultRowHeight="15"/>
  <cols>
    <col min="1" max="1" width="32.140625" customWidth="1"/>
    <col min="2" max="7" width="7.85546875" customWidth="1"/>
    <col min="8" max="8" width="11.85546875" customWidth="1"/>
  </cols>
  <sheetData>
    <row r="1" spans="1:8">
      <c r="A1" s="5"/>
      <c r="B1" s="5"/>
      <c r="C1" s="5"/>
      <c r="D1" s="5"/>
      <c r="E1" s="5"/>
      <c r="F1" s="5"/>
      <c r="G1" s="5"/>
      <c r="H1" s="5"/>
    </row>
    <row r="2" spans="1:8">
      <c r="A2" s="5"/>
      <c r="B2" s="5"/>
      <c r="C2" s="5"/>
      <c r="D2" s="5"/>
      <c r="E2" s="5"/>
      <c r="F2" s="5"/>
      <c r="G2" s="5"/>
      <c r="H2" s="5"/>
    </row>
    <row r="3" spans="1:8">
      <c r="A3" s="5"/>
      <c r="B3" s="5"/>
      <c r="C3" s="5"/>
      <c r="D3" s="5"/>
      <c r="E3" s="5"/>
      <c r="F3" s="5"/>
      <c r="G3" s="5"/>
      <c r="H3" s="5"/>
    </row>
    <row r="4" spans="1:8" ht="15.75" thickBot="1">
      <c r="A4" s="6"/>
      <c r="B4" s="6"/>
      <c r="C4" s="6"/>
      <c r="D4" s="6"/>
      <c r="E4" s="6"/>
      <c r="F4" s="6"/>
      <c r="G4" s="6"/>
      <c r="H4" s="6"/>
    </row>
    <row r="5" spans="1:8">
      <c r="A5" t="s">
        <v>22</v>
      </c>
    </row>
    <row r="6" spans="1:8">
      <c r="A6" t="s">
        <v>24</v>
      </c>
    </row>
    <row r="8" spans="1:8" ht="18.75">
      <c r="A8" s="4" t="s">
        <v>66</v>
      </c>
    </row>
    <row r="9" spans="1:8" s="1" customFormat="1" ht="54" customHeight="1">
      <c r="A9" s="40" t="s">
        <v>67</v>
      </c>
      <c r="B9" s="44" t="s">
        <v>58</v>
      </c>
      <c r="C9" s="44" t="s">
        <v>59</v>
      </c>
      <c r="D9" s="44" t="s">
        <v>60</v>
      </c>
      <c r="E9" s="44" t="s">
        <v>61</v>
      </c>
      <c r="F9" s="44" t="s">
        <v>62</v>
      </c>
      <c r="G9" s="44" t="s">
        <v>63</v>
      </c>
    </row>
    <row r="10" spans="1:8">
      <c r="A10" s="41" t="s">
        <v>64</v>
      </c>
      <c r="B10" s="42"/>
      <c r="C10" s="42"/>
      <c r="D10" s="42"/>
      <c r="E10" s="42"/>
      <c r="F10" s="42"/>
      <c r="G10" s="42"/>
    </row>
    <row r="11" spans="1:8">
      <c r="A11" s="43" t="s">
        <v>25</v>
      </c>
      <c r="B11" s="20">
        <v>4520.6267514124011</v>
      </c>
      <c r="C11" s="20">
        <v>5024.0557142857015</v>
      </c>
      <c r="D11" s="20">
        <v>4691.2543346773873</v>
      </c>
      <c r="E11" s="20">
        <v>4383.5095221842821</v>
      </c>
      <c r="F11" s="20">
        <v>4617.5171794871612</v>
      </c>
      <c r="G11" s="20">
        <v>3568.2573936170174</v>
      </c>
    </row>
    <row r="12" spans="1:8">
      <c r="A12" s="43" t="s">
        <v>26</v>
      </c>
      <c r="B12" s="20">
        <v>51.282051282051285</v>
      </c>
      <c r="C12" s="20">
        <v>56.553571428571431</v>
      </c>
      <c r="D12" s="20">
        <v>48.086282051282048</v>
      </c>
      <c r="E12" s="20">
        <v>161.01063829787233</v>
      </c>
      <c r="F12" s="20">
        <v>37.203389830508478</v>
      </c>
      <c r="G12" s="20">
        <v>40</v>
      </c>
    </row>
    <row r="13" spans="1:8">
      <c r="A13" s="43" t="s">
        <v>27</v>
      </c>
      <c r="B13" s="20">
        <v>126.38418079096046</v>
      </c>
      <c r="C13" s="20">
        <v>157.91729323308272</v>
      </c>
      <c r="D13" s="20">
        <v>130.01878914405012</v>
      </c>
      <c r="E13" s="20">
        <v>102.74553571428571</v>
      </c>
      <c r="F13" s="20">
        <v>131.70967741935485</v>
      </c>
      <c r="G13" s="20">
        <v>129.93197278911563</v>
      </c>
    </row>
    <row r="14" spans="1:8">
      <c r="A14" s="43" t="s">
        <v>28</v>
      </c>
      <c r="B14" s="20">
        <v>6503</v>
      </c>
      <c r="C14" s="20">
        <v>2245.3333333333335</v>
      </c>
      <c r="D14" s="20">
        <v>4573.666666666667</v>
      </c>
      <c r="E14" s="20">
        <v>2889</v>
      </c>
      <c r="F14" s="20"/>
      <c r="G14" s="20">
        <v>5189</v>
      </c>
    </row>
    <row r="15" spans="1:8">
      <c r="A15" s="43" t="s">
        <v>29</v>
      </c>
      <c r="B15" s="20">
        <v>168.84701986754976</v>
      </c>
      <c r="C15" s="20">
        <v>171.75015748031495</v>
      </c>
      <c r="D15" s="20">
        <v>137.57172972972961</v>
      </c>
      <c r="E15" s="20">
        <v>285.69371681415925</v>
      </c>
      <c r="F15" s="20">
        <v>331.85790322580658</v>
      </c>
      <c r="G15" s="20">
        <v>123.54076923076923</v>
      </c>
    </row>
    <row r="16" spans="1:8">
      <c r="A16" s="43" t="s">
        <v>30</v>
      </c>
      <c r="B16" s="20">
        <v>0</v>
      </c>
      <c r="C16" s="20">
        <v>0</v>
      </c>
      <c r="D16" s="20">
        <v>0</v>
      </c>
      <c r="E16" s="20"/>
      <c r="F16" s="20"/>
      <c r="G16" s="20"/>
    </row>
    <row r="17" spans="1:7">
      <c r="A17" s="43" t="s">
        <v>31</v>
      </c>
      <c r="B17" s="20">
        <v>-3356.5494736842106</v>
      </c>
      <c r="C17" s="20">
        <v>-2300.3050000000003</v>
      </c>
      <c r="D17" s="20">
        <v>-3423.0841176470585</v>
      </c>
      <c r="E17" s="20">
        <v>-4279.5349999999999</v>
      </c>
      <c r="F17" s="20">
        <v>-3443.9066666666672</v>
      </c>
      <c r="G17" s="20">
        <v>-2665.7916666666665</v>
      </c>
    </row>
    <row r="18" spans="1:7">
      <c r="A18" s="43" t="s">
        <v>32</v>
      </c>
      <c r="B18" s="20">
        <v>-8702.4375</v>
      </c>
      <c r="C18" s="20">
        <v>-9396.2208904109593</v>
      </c>
      <c r="D18" s="20">
        <v>-9254.6371681415931</v>
      </c>
      <c r="E18" s="20">
        <v>-9452.6486486486483</v>
      </c>
      <c r="F18" s="20">
        <v>-9210.6432748538009</v>
      </c>
      <c r="G18" s="20">
        <v>-8949.9411764705874</v>
      </c>
    </row>
    <row r="19" spans="1:7">
      <c r="A19" s="43" t="s">
        <v>33</v>
      </c>
      <c r="B19" s="20">
        <v>-3780</v>
      </c>
      <c r="C19" s="20">
        <v>-5080.757575757576</v>
      </c>
      <c r="D19" s="20">
        <v>-2632.9490243902455</v>
      </c>
      <c r="E19" s="20">
        <v>-3645.8333333333335</v>
      </c>
      <c r="F19" s="20">
        <v>-3681.037037037037</v>
      </c>
      <c r="G19" s="20">
        <v>-1585.4166666666667</v>
      </c>
    </row>
    <row r="20" spans="1:7">
      <c r="A20" s="43" t="s">
        <v>34</v>
      </c>
      <c r="B20" s="20">
        <v>-2100</v>
      </c>
      <c r="C20" s="20">
        <v>-2044.6019417475727</v>
      </c>
      <c r="D20" s="20">
        <v>-1634.0450450450451</v>
      </c>
      <c r="E20" s="20">
        <v>-2304.6756756756758</v>
      </c>
      <c r="F20" s="20">
        <v>-1593.4645161290321</v>
      </c>
      <c r="G20" s="20">
        <v>-1769.2307692307693</v>
      </c>
    </row>
    <row r="21" spans="1:7">
      <c r="A21" s="43" t="s">
        <v>35</v>
      </c>
      <c r="B21" s="20">
        <v>-4897.7290697674443</v>
      </c>
      <c r="C21" s="20">
        <v>-4516.0580555555562</v>
      </c>
      <c r="D21" s="20">
        <v>-4659.8373076923126</v>
      </c>
      <c r="E21" s="20">
        <v>-5167.8514130434787</v>
      </c>
      <c r="F21" s="20">
        <v>-3571.8794117647058</v>
      </c>
      <c r="G21" s="20">
        <v>-3878.660377358492</v>
      </c>
    </row>
    <row r="22" spans="1:7">
      <c r="A22" s="43" t="s">
        <v>36</v>
      </c>
      <c r="B22" s="20">
        <v>5174.84618644068</v>
      </c>
      <c r="C22" s="20">
        <v>5817.2232203389867</v>
      </c>
      <c r="D22" s="20">
        <v>5250.2920600858415</v>
      </c>
      <c r="E22" s="20">
        <v>4985.243333333332</v>
      </c>
      <c r="F22" s="20">
        <v>5400.210862068966</v>
      </c>
      <c r="G22" s="20">
        <v>6359.8563366336657</v>
      </c>
    </row>
    <row r="23" spans="1:7">
      <c r="A23" s="43" t="s">
        <v>37</v>
      </c>
      <c r="B23" s="20">
        <v>-3012.9958921161797</v>
      </c>
      <c r="C23" s="20">
        <v>-2128.6149218750002</v>
      </c>
      <c r="D23" s="20">
        <v>-2509.061538461538</v>
      </c>
      <c r="E23" s="20">
        <v>-3328.7230434782559</v>
      </c>
      <c r="F23" s="20">
        <v>-3520.2898757763965</v>
      </c>
      <c r="G23" s="20">
        <v>-1966.1225373134332</v>
      </c>
    </row>
    <row r="24" spans="1:7">
      <c r="A24" s="41" t="s">
        <v>65</v>
      </c>
      <c r="B24" s="3"/>
      <c r="C24" s="3"/>
      <c r="D24" s="3"/>
      <c r="E24" s="3"/>
      <c r="F24" s="3"/>
      <c r="G24" s="3"/>
    </row>
    <row r="25" spans="1:7">
      <c r="A25" s="43" t="s">
        <v>25</v>
      </c>
      <c r="B25" s="20">
        <v>6288.6855875663387</v>
      </c>
      <c r="C25" s="20">
        <v>5446.749127988749</v>
      </c>
      <c r="D25" s="20">
        <v>5792.6712328767126</v>
      </c>
      <c r="E25" s="20">
        <v>5927.9647988505749</v>
      </c>
      <c r="F25" s="20">
        <v>5908.8761048034958</v>
      </c>
      <c r="G25" s="20">
        <v>5690.6803326810177</v>
      </c>
    </row>
    <row r="26" spans="1:7">
      <c r="A26" s="43" t="s">
        <v>26</v>
      </c>
      <c r="B26" s="20">
        <v>779.28824386502799</v>
      </c>
      <c r="C26" s="20">
        <v>779.72079118944896</v>
      </c>
      <c r="D26" s="20">
        <v>800.58739726027625</v>
      </c>
      <c r="E26" s="20">
        <v>784.91390804597791</v>
      </c>
      <c r="F26" s="20">
        <v>757.67875482625209</v>
      </c>
      <c r="G26" s="20">
        <v>781.23220000000038</v>
      </c>
    </row>
    <row r="27" spans="1:7">
      <c r="A27" s="43" t="s">
        <v>27</v>
      </c>
      <c r="B27" s="20">
        <v>204.57240333586051</v>
      </c>
      <c r="C27" s="20">
        <v>134.7233560090703</v>
      </c>
      <c r="D27" s="20">
        <v>224.41758241758242</v>
      </c>
      <c r="E27" s="20">
        <v>228.61627069834412</v>
      </c>
      <c r="F27" s="20">
        <v>175.21015761821366</v>
      </c>
      <c r="G27" s="20">
        <v>141.05324074074073</v>
      </c>
    </row>
    <row r="28" spans="1:7">
      <c r="A28" s="43" t="s">
        <v>28</v>
      </c>
      <c r="B28" s="20">
        <v>5257.9756666666663</v>
      </c>
      <c r="C28" s="20">
        <v>5083.150215355804</v>
      </c>
      <c r="D28" s="20">
        <v>5148.3378723404257</v>
      </c>
      <c r="E28" s="20">
        <v>4891.96475609756</v>
      </c>
      <c r="F28" s="20">
        <v>5384.8788535031854</v>
      </c>
      <c r="G28" s="20">
        <v>5026.0994252873561</v>
      </c>
    </row>
    <row r="29" spans="1:7">
      <c r="A29" s="43" t="s">
        <v>29</v>
      </c>
      <c r="B29" s="20">
        <v>233.0671989528806</v>
      </c>
      <c r="C29" s="20">
        <v>191.79959831390897</v>
      </c>
      <c r="D29" s="20">
        <v>322.84288770053479</v>
      </c>
      <c r="E29" s="20">
        <v>205.03562051282088</v>
      </c>
      <c r="F29" s="20">
        <v>218.12586666666652</v>
      </c>
      <c r="G29" s="20">
        <v>150.85316455696199</v>
      </c>
    </row>
    <row r="30" spans="1:7">
      <c r="A30" s="43" t="s">
        <v>30</v>
      </c>
      <c r="B30" s="20">
        <v>-1103.5833333333333</v>
      </c>
      <c r="C30" s="20">
        <v>-1058.9952256944443</v>
      </c>
      <c r="D30" s="20">
        <v>-1144.8524590163934</v>
      </c>
      <c r="E30" s="20">
        <v>-1108.9219165927241</v>
      </c>
      <c r="F30" s="20">
        <v>-1014.4975622968581</v>
      </c>
      <c r="G30" s="20">
        <v>-1112.0660146699267</v>
      </c>
    </row>
    <row r="31" spans="1:7">
      <c r="A31" s="43" t="s">
        <v>31</v>
      </c>
      <c r="B31" s="20">
        <v>-2697.6</v>
      </c>
      <c r="C31" s="20">
        <v>-2130.8918918918921</v>
      </c>
      <c r="D31" s="20">
        <v>-2428.5</v>
      </c>
      <c r="E31" s="20">
        <v>-3283</v>
      </c>
      <c r="F31" s="20">
        <v>-2793.8571428571427</v>
      </c>
      <c r="G31" s="20">
        <v>-1880.75</v>
      </c>
    </row>
    <row r="32" spans="1:7">
      <c r="A32" s="43" t="s">
        <v>32</v>
      </c>
      <c r="B32" s="20">
        <v>-6324.9247104247106</v>
      </c>
      <c r="C32" s="20">
        <v>-5703.3338357748653</v>
      </c>
      <c r="D32" s="20">
        <v>-5913.681818181818</v>
      </c>
      <c r="E32" s="20">
        <v>-5861.5930018416202</v>
      </c>
      <c r="F32" s="20">
        <v>-6119.4640657084192</v>
      </c>
      <c r="G32" s="20">
        <v>-6088.5286343612333</v>
      </c>
    </row>
    <row r="33" spans="1:8">
      <c r="A33" s="43" t="s">
        <v>33</v>
      </c>
      <c r="B33" s="20">
        <v>-2622.0024018475751</v>
      </c>
      <c r="C33" s="20">
        <v>-2326.002484952709</v>
      </c>
      <c r="D33" s="20">
        <v>-2873.1127472527473</v>
      </c>
      <c r="E33" s="20">
        <v>-1912.7932029339854</v>
      </c>
      <c r="F33" s="20">
        <v>-2578.3681034482756</v>
      </c>
      <c r="G33" s="20">
        <v>-2130.9054545454542</v>
      </c>
    </row>
    <row r="34" spans="1:8">
      <c r="A34" s="43" t="s">
        <v>34</v>
      </c>
      <c r="B34" s="20">
        <v>-3936.3250000000003</v>
      </c>
      <c r="C34" s="20">
        <v>-3942.89012536162</v>
      </c>
      <c r="D34" s="20">
        <v>-4109.791666666667</v>
      </c>
      <c r="E34" s="20">
        <v>-3517.4123617021278</v>
      </c>
      <c r="F34" s="20">
        <v>-3412.5347175141246</v>
      </c>
      <c r="G34" s="20">
        <v>-3975.5607734806631</v>
      </c>
    </row>
    <row r="35" spans="1:8">
      <c r="A35" s="43" t="s">
        <v>35</v>
      </c>
      <c r="B35" s="20">
        <v>-5514.7938974358967</v>
      </c>
      <c r="C35" s="20">
        <v>-5062.1834155844317</v>
      </c>
      <c r="D35" s="20">
        <v>-5575.9638000000023</v>
      </c>
      <c r="E35" s="20">
        <v>-5808.4191324200829</v>
      </c>
      <c r="F35" s="20">
        <v>-5450.2855900621116</v>
      </c>
      <c r="G35" s="20">
        <v>-5479.8439393939407</v>
      </c>
    </row>
    <row r="36" spans="1:8">
      <c r="A36" s="43" t="s">
        <v>36</v>
      </c>
      <c r="B36" s="20">
        <v>3179.5911000000037</v>
      </c>
      <c r="C36" s="20">
        <v>3006.2504109589072</v>
      </c>
      <c r="D36" s="20">
        <v>2830.8717045454518</v>
      </c>
      <c r="E36" s="20">
        <v>2841.9840063593065</v>
      </c>
      <c r="F36" s="20">
        <v>3113.1209922179046</v>
      </c>
      <c r="G36" s="20">
        <v>3198.3447619047624</v>
      </c>
    </row>
    <row r="37" spans="1:8">
      <c r="A37" s="43" t="s">
        <v>37</v>
      </c>
      <c r="B37" s="20">
        <v>-4449.4761287128777</v>
      </c>
      <c r="C37" s="20">
        <v>-3673.8246211727846</v>
      </c>
      <c r="D37" s="20">
        <v>-3673.6452991453011</v>
      </c>
      <c r="E37" s="20">
        <v>-4172.0681775259891</v>
      </c>
      <c r="F37" s="20">
        <v>-3727.7358011695801</v>
      </c>
      <c r="G37" s="20">
        <v>-3704.9485668789766</v>
      </c>
    </row>
    <row r="39" spans="1:8" ht="29.25" customHeight="1">
      <c r="A39" s="45" t="s">
        <v>23</v>
      </c>
      <c r="B39" s="45"/>
      <c r="C39" s="45"/>
      <c r="D39" s="45"/>
      <c r="E39" s="45"/>
      <c r="F39" s="45"/>
      <c r="G39" s="45"/>
      <c r="H39" s="45"/>
    </row>
    <row r="40" spans="1:8">
      <c r="A40" s="2" t="s">
        <v>21</v>
      </c>
    </row>
  </sheetData>
  <mergeCells count="9">
    <mergeCell ref="A39:H39"/>
    <mergeCell ref="A1:A4"/>
    <mergeCell ref="B1:B4"/>
    <mergeCell ref="C1:C4"/>
    <mergeCell ref="D1:D4"/>
    <mergeCell ref="E1:E4"/>
    <mergeCell ref="F1:F4"/>
    <mergeCell ref="G1:G4"/>
    <mergeCell ref="H1:H4"/>
  </mergeCells>
  <hyperlinks>
    <hyperlink ref="A40" r:id="rId1" xr:uid="{E9EEFCFA-65AB-4F9F-8B99-FDBE14590DEF}"/>
  </hyperlinks>
  <pageMargins left="0.25" right="0.25" top="0.75" bottom="0.75" header="0.3" footer="0.3"/>
  <pageSetup orientation="portrait" horizontalDpi="4294967295" verticalDpi="4294967295" r:id="rId2"/>
  <headerFooter>
    <oddFooter>&amp;L&amp;8&amp;Z&amp;F&amp;R&amp;8&amp;P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8EA6A-30A8-49B2-AFB5-436FFB117891}">
  <sheetPr>
    <pageSetUpPr fitToPage="1"/>
  </sheetPr>
  <dimension ref="A1:Q121"/>
  <sheetViews>
    <sheetView showGridLines="0" zoomScaleNormal="100" zoomScaleSheetLayoutView="100" workbookViewId="0">
      <selection sqref="A1:A4"/>
    </sheetView>
  </sheetViews>
  <sheetFormatPr defaultRowHeight="15"/>
  <cols>
    <col min="1" max="1" width="7.5703125" customWidth="1"/>
    <col min="2" max="2" width="8.85546875" style="37" bestFit="1" customWidth="1"/>
    <col min="3" max="3" width="7.28515625" customWidth="1"/>
    <col min="4" max="4" width="9.42578125" style="20" customWidth="1"/>
    <col min="5" max="5" width="10.140625" style="20" customWidth="1"/>
    <col min="6" max="6" width="8.42578125" style="20" customWidth="1"/>
    <col min="7" max="7" width="8.140625" style="20" bestFit="1" customWidth="1"/>
    <col min="8" max="8" width="7.85546875" style="20" bestFit="1" customWidth="1"/>
    <col min="9" max="9" width="8.42578125" style="20" bestFit="1" customWidth="1"/>
    <col min="10" max="10" width="7.5703125" style="20" bestFit="1" customWidth="1"/>
    <col min="11" max="12" width="9.28515625" style="20" bestFit="1" customWidth="1"/>
    <col min="13" max="13" width="8.42578125" style="20" bestFit="1" customWidth="1"/>
    <col min="14" max="14" width="9" style="20" bestFit="1" customWidth="1"/>
    <col min="15" max="15" width="9.28515625" style="20" bestFit="1" customWidth="1"/>
    <col min="16" max="16" width="9.5703125" style="20" bestFit="1" customWidth="1"/>
  </cols>
  <sheetData>
    <row r="1" spans="1:17">
      <c r="A1" s="5"/>
      <c r="B1" s="35"/>
      <c r="C1" s="5"/>
      <c r="D1" s="19"/>
      <c r="E1" s="19"/>
      <c r="F1" s="19"/>
      <c r="G1" s="19"/>
      <c r="H1" s="19"/>
      <c r="I1" s="19"/>
      <c r="J1" s="19"/>
      <c r="K1" s="19"/>
    </row>
    <row r="2" spans="1:17">
      <c r="A2" s="5"/>
      <c r="B2" s="35"/>
      <c r="C2" s="5"/>
      <c r="D2" s="19"/>
      <c r="E2" s="19"/>
      <c r="F2" s="19"/>
      <c r="G2" s="19"/>
      <c r="H2" s="19"/>
      <c r="I2" s="19"/>
      <c r="J2" s="19"/>
      <c r="K2" s="19"/>
    </row>
    <row r="3" spans="1:17">
      <c r="A3" s="5"/>
      <c r="B3" s="35"/>
      <c r="C3" s="5"/>
      <c r="D3" s="19"/>
      <c r="E3" s="19"/>
      <c r="F3" s="19"/>
      <c r="G3" s="19"/>
      <c r="H3" s="19"/>
      <c r="I3" s="19"/>
      <c r="J3" s="19"/>
      <c r="K3" s="19"/>
    </row>
    <row r="4" spans="1:17" ht="15.75" thickBot="1">
      <c r="A4" s="6"/>
      <c r="B4" s="36"/>
      <c r="C4" s="6"/>
      <c r="D4" s="21"/>
      <c r="E4" s="21"/>
      <c r="F4" s="21"/>
      <c r="G4" s="21"/>
      <c r="H4" s="21"/>
      <c r="I4" s="21"/>
      <c r="J4" s="21"/>
      <c r="K4" s="21"/>
    </row>
    <row r="5" spans="1:17">
      <c r="A5" t="s">
        <v>22</v>
      </c>
    </row>
    <row r="6" spans="1:17">
      <c r="A6" t="s">
        <v>55</v>
      </c>
    </row>
    <row r="8" spans="1:17">
      <c r="A8" s="31" t="s">
        <v>53</v>
      </c>
    </row>
    <row r="9" spans="1:17">
      <c r="A9" s="31" t="s">
        <v>54</v>
      </c>
    </row>
    <row r="11" spans="1:17" ht="19.5" thickBot="1">
      <c r="A11" s="4" t="s">
        <v>47</v>
      </c>
    </row>
    <row r="12" spans="1:17" s="1" customFormat="1" ht="54" customHeight="1" thickBot="1">
      <c r="A12" s="27" t="s">
        <v>19</v>
      </c>
      <c r="B12" s="32" t="s">
        <v>20</v>
      </c>
      <c r="C12" s="27" t="s">
        <v>56</v>
      </c>
      <c r="D12" s="28" t="s">
        <v>25</v>
      </c>
      <c r="E12" s="28" t="s">
        <v>26</v>
      </c>
      <c r="F12" s="28" t="s">
        <v>27</v>
      </c>
      <c r="G12" s="28" t="s">
        <v>28</v>
      </c>
      <c r="H12" s="28" t="s">
        <v>29</v>
      </c>
      <c r="I12" s="28" t="s">
        <v>30</v>
      </c>
      <c r="J12" s="28" t="s">
        <v>52</v>
      </c>
      <c r="K12" s="28" t="s">
        <v>32</v>
      </c>
      <c r="L12" s="28" t="s">
        <v>48</v>
      </c>
      <c r="M12" s="28" t="s">
        <v>49</v>
      </c>
      <c r="N12" s="28" t="s">
        <v>50</v>
      </c>
      <c r="O12" s="28" t="s">
        <v>51</v>
      </c>
      <c r="P12" s="29" t="s">
        <v>42</v>
      </c>
      <c r="Q12" s="30" t="s">
        <v>38</v>
      </c>
    </row>
    <row r="13" spans="1:17" ht="15.75" thickBot="1">
      <c r="A13" s="7" t="s">
        <v>12</v>
      </c>
      <c r="B13" s="33" t="s">
        <v>11</v>
      </c>
      <c r="C13" s="8" t="s">
        <v>39</v>
      </c>
      <c r="D13" s="22">
        <v>286666.71999999997</v>
      </c>
      <c r="E13" s="22">
        <v>800</v>
      </c>
      <c r="F13" s="22">
        <v>7650</v>
      </c>
      <c r="G13" s="23"/>
      <c r="H13" s="22">
        <v>2833.23</v>
      </c>
      <c r="I13" s="23"/>
      <c r="J13" s="23"/>
      <c r="K13" s="22">
        <v>-179597</v>
      </c>
      <c r="L13" s="22">
        <v>-8000</v>
      </c>
      <c r="M13" s="22">
        <v>-41920.620000000003</v>
      </c>
      <c r="N13" s="22">
        <v>106737.46</v>
      </c>
      <c r="O13" s="22">
        <v>-169807.48</v>
      </c>
      <c r="P13" s="24">
        <f>SUM(D13:H13)+(I13*-1)+((SUM(K13:M13,O13)*-1))+J13-N13</f>
        <v>590537.59</v>
      </c>
      <c r="Q13" s="9">
        <v>3.3751261720317625E-3</v>
      </c>
    </row>
    <row r="14" spans="1:17" ht="15.75" thickBot="1">
      <c r="A14" s="10"/>
      <c r="B14" s="38"/>
      <c r="C14" s="11" t="s">
        <v>40</v>
      </c>
      <c r="D14" s="22">
        <v>1305848.27</v>
      </c>
      <c r="E14" s="22">
        <v>1160</v>
      </c>
      <c r="F14" s="22">
        <v>37060</v>
      </c>
      <c r="G14" s="22">
        <v>6503</v>
      </c>
      <c r="H14" s="22">
        <v>22656.27</v>
      </c>
      <c r="I14" s="22">
        <v>0</v>
      </c>
      <c r="J14" s="22">
        <v>-55987.56</v>
      </c>
      <c r="K14" s="22">
        <v>-795076</v>
      </c>
      <c r="L14" s="22">
        <v>-86920</v>
      </c>
      <c r="M14" s="22">
        <v>-379284.08</v>
      </c>
      <c r="N14" s="22">
        <v>503894.39</v>
      </c>
      <c r="O14" s="22">
        <v>-556324.53</v>
      </c>
      <c r="P14" s="24">
        <f>SUM(D14:H14)+(I14*-1)+((SUM(K14:M14,O14)*-1))+J14-N14</f>
        <v>2630950.2000000002</v>
      </c>
      <c r="Q14" s="9">
        <v>1.5036788559610915E-2</v>
      </c>
    </row>
    <row r="15" spans="1:17" ht="15.75" thickBot="1">
      <c r="A15" s="10"/>
      <c r="B15" s="39"/>
      <c r="C15" s="11" t="s">
        <v>41</v>
      </c>
      <c r="D15" s="22">
        <v>7786.88</v>
      </c>
      <c r="E15" s="22">
        <v>40</v>
      </c>
      <c r="F15" s="22">
        <v>30</v>
      </c>
      <c r="G15" s="23"/>
      <c r="H15" s="22">
        <v>6.4</v>
      </c>
      <c r="I15" s="23"/>
      <c r="J15" s="22">
        <v>-7786.88</v>
      </c>
      <c r="K15" s="23"/>
      <c r="L15" s="23"/>
      <c r="M15" s="23"/>
      <c r="N15" s="23"/>
      <c r="O15" s="23"/>
      <c r="P15" s="24">
        <f>SUM(D15:H15)+(I15*-1)+((SUM(K15:M15,O15)*-1))+J15-N15</f>
        <v>76.399999999999636</v>
      </c>
      <c r="Q15" s="9">
        <v>4.3665237219399607E-7</v>
      </c>
    </row>
    <row r="16" spans="1:17" ht="15.75" thickBot="1">
      <c r="A16" s="12"/>
      <c r="B16" s="13" t="s">
        <v>57</v>
      </c>
      <c r="C16" s="14"/>
      <c r="D16" s="25">
        <v>1600301.87</v>
      </c>
      <c r="E16" s="25">
        <v>2000</v>
      </c>
      <c r="F16" s="25">
        <v>44740</v>
      </c>
      <c r="G16" s="25">
        <v>6503</v>
      </c>
      <c r="H16" s="25">
        <v>25495.9</v>
      </c>
      <c r="I16" s="25">
        <v>0</v>
      </c>
      <c r="J16" s="25">
        <v>-63774.44</v>
      </c>
      <c r="K16" s="25">
        <v>-974673</v>
      </c>
      <c r="L16" s="25">
        <v>-94920</v>
      </c>
      <c r="M16" s="25">
        <v>-421204.7</v>
      </c>
      <c r="N16" s="25">
        <v>610631.85</v>
      </c>
      <c r="O16" s="25">
        <v>-726132.01</v>
      </c>
      <c r="P16" s="24">
        <f>SUM(D16:H16)+(I16*-1)+((SUM(K16:M16,O16)*-1))+J16-N16</f>
        <v>3221564.19</v>
      </c>
      <c r="Q16" s="9">
        <v>1.8412351384014872E-2</v>
      </c>
    </row>
    <row r="17" spans="1:17" ht="15.75" thickBot="1">
      <c r="A17" s="15" t="s">
        <v>1</v>
      </c>
      <c r="B17" s="34" t="s">
        <v>0</v>
      </c>
      <c r="C17" s="11" t="s">
        <v>39</v>
      </c>
      <c r="D17" s="22">
        <v>634768</v>
      </c>
      <c r="E17" s="22">
        <v>61245.79</v>
      </c>
      <c r="F17" s="22">
        <v>20821</v>
      </c>
      <c r="G17" s="22">
        <v>358521</v>
      </c>
      <c r="H17" s="22">
        <v>16566.5</v>
      </c>
      <c r="I17" s="23"/>
      <c r="J17" s="23"/>
      <c r="K17" s="22">
        <v>-229649</v>
      </c>
      <c r="L17" s="22">
        <v>-172496.13</v>
      </c>
      <c r="M17" s="23"/>
      <c r="N17" s="22">
        <v>41432.6</v>
      </c>
      <c r="O17" s="22">
        <v>-727381.71</v>
      </c>
      <c r="P17" s="24">
        <f>SUM(D17:H17)+(I17*-1)+((SUM(K17:M17,O17)*-1))+J17-N17</f>
        <v>2180016.5299999998</v>
      </c>
      <c r="Q17" s="9">
        <v>1.2459546979667909E-2</v>
      </c>
    </row>
    <row r="18" spans="1:17" ht="15.75" thickBot="1">
      <c r="A18" s="10"/>
      <c r="B18" s="39"/>
      <c r="C18" s="11" t="s">
        <v>40</v>
      </c>
      <c r="D18" s="22">
        <v>746977</v>
      </c>
      <c r="E18" s="22">
        <v>126971.85</v>
      </c>
      <c r="F18" s="22">
        <v>27653</v>
      </c>
      <c r="G18" s="22">
        <v>384612.07</v>
      </c>
      <c r="H18" s="22">
        <v>23684.48</v>
      </c>
      <c r="I18" s="22">
        <v>-151555</v>
      </c>
      <c r="J18" s="23"/>
      <c r="K18" s="22">
        <v>-306218</v>
      </c>
      <c r="L18" s="22">
        <v>-331105.36</v>
      </c>
      <c r="M18" s="22">
        <v>-71827.039999999994</v>
      </c>
      <c r="N18" s="22">
        <v>136079.88</v>
      </c>
      <c r="O18" s="22">
        <v>-547807.51</v>
      </c>
      <c r="P18" s="24">
        <f>SUM(D18:H18)+(I18*-1)+((SUM(K18:M18,O18)*-1))+J18-N18</f>
        <v>2582331.4300000002</v>
      </c>
      <c r="Q18" s="9">
        <v>1.4758915506552612E-2</v>
      </c>
    </row>
    <row r="19" spans="1:17" ht="15.75" thickBot="1">
      <c r="A19" s="10"/>
      <c r="B19" s="34" t="s">
        <v>7</v>
      </c>
      <c r="C19" s="11" t="s">
        <v>39</v>
      </c>
      <c r="D19" s="22">
        <v>733958</v>
      </c>
      <c r="E19" s="22">
        <v>65130.96</v>
      </c>
      <c r="F19" s="22">
        <v>22671</v>
      </c>
      <c r="G19" s="22">
        <v>100867</v>
      </c>
      <c r="H19" s="22">
        <v>14188.01</v>
      </c>
      <c r="I19" s="23"/>
      <c r="J19" s="23"/>
      <c r="K19" s="22">
        <v>-347408</v>
      </c>
      <c r="L19" s="22">
        <v>-126550</v>
      </c>
      <c r="M19" s="22">
        <v>-45668.2</v>
      </c>
      <c r="N19" s="22">
        <v>98810.61</v>
      </c>
      <c r="O19" s="22">
        <v>-489165.59</v>
      </c>
      <c r="P19" s="24">
        <f>SUM(D19:H19)+(I19*-1)+((SUM(K19:M19,O19)*-1))+J19-N19</f>
        <v>1846796.15</v>
      </c>
      <c r="Q19" s="9">
        <v>1.0555077485029356E-2</v>
      </c>
    </row>
    <row r="20" spans="1:17" ht="15.75" thickBot="1">
      <c r="A20" s="10"/>
      <c r="B20" s="39"/>
      <c r="C20" s="11" t="s">
        <v>40</v>
      </c>
      <c r="D20" s="22">
        <v>1150288.21</v>
      </c>
      <c r="E20" s="22">
        <v>172041.12</v>
      </c>
      <c r="F20" s="22">
        <v>41016</v>
      </c>
      <c r="G20" s="22">
        <v>128762</v>
      </c>
      <c r="H20" s="22">
        <v>42959.6</v>
      </c>
      <c r="I20" s="22">
        <v>-249050</v>
      </c>
      <c r="J20" s="22">
        <v>-4050</v>
      </c>
      <c r="K20" s="22">
        <v>-395538</v>
      </c>
      <c r="L20" s="22">
        <v>-464240.75</v>
      </c>
      <c r="M20" s="22">
        <v>-178927.9</v>
      </c>
      <c r="N20" s="22">
        <v>320428.96999999997</v>
      </c>
      <c r="O20" s="22">
        <v>-535019.85</v>
      </c>
      <c r="P20" s="24">
        <f>SUM(D20:H20)+(I20*-1)+((SUM(K20:M20,O20)*-1))+J20-N20</f>
        <v>3033364.46</v>
      </c>
      <c r="Q20" s="9">
        <v>1.7336724963193276E-2</v>
      </c>
    </row>
    <row r="21" spans="1:17" ht="15.75" thickBot="1">
      <c r="A21" s="10"/>
      <c r="B21" s="34" t="s">
        <v>8</v>
      </c>
      <c r="C21" s="11" t="s">
        <v>39</v>
      </c>
      <c r="D21" s="22">
        <v>571247.19999999995</v>
      </c>
      <c r="E21" s="22">
        <v>43410.84</v>
      </c>
      <c r="F21" s="22">
        <v>11034</v>
      </c>
      <c r="G21" s="22">
        <v>31742</v>
      </c>
      <c r="H21" s="22">
        <v>13887.61</v>
      </c>
      <c r="I21" s="23"/>
      <c r="J21" s="23"/>
      <c r="K21" s="22">
        <v>-286773</v>
      </c>
      <c r="L21" s="22">
        <v>-93719.3</v>
      </c>
      <c r="M21" s="22">
        <v>-44576.29</v>
      </c>
      <c r="N21" s="22">
        <v>66185.440000000002</v>
      </c>
      <c r="O21" s="22">
        <v>-290127.21999999997</v>
      </c>
      <c r="P21" s="24">
        <f>SUM(D21:H21)+(I21*-1)+((SUM(K21:M21,O21)*-1))+J21-N21</f>
        <v>1320332.02</v>
      </c>
      <c r="Q21" s="9">
        <v>7.5461532541452022E-3</v>
      </c>
    </row>
    <row r="22" spans="1:17" ht="15.75" thickBot="1">
      <c r="A22" s="10"/>
      <c r="B22" s="39"/>
      <c r="C22" s="11" t="s">
        <v>40</v>
      </c>
      <c r="D22" s="22">
        <v>1845671.81</v>
      </c>
      <c r="E22" s="22">
        <v>229273.94</v>
      </c>
      <c r="F22" s="22">
        <v>64947</v>
      </c>
      <c r="G22" s="22">
        <v>39114.82</v>
      </c>
      <c r="H22" s="22">
        <v>76522.899999999994</v>
      </c>
      <c r="I22" s="22">
        <v>-333795</v>
      </c>
      <c r="J22" s="22">
        <v>-2196</v>
      </c>
      <c r="K22" s="22">
        <v>-680012</v>
      </c>
      <c r="L22" s="22">
        <v>-650184</v>
      </c>
      <c r="M22" s="22">
        <v>-260365.35</v>
      </c>
      <c r="N22" s="22">
        <v>500156.88</v>
      </c>
      <c r="O22" s="22">
        <v>-793108.94</v>
      </c>
      <c r="P22" s="24">
        <f>SUM(D22:H22)+(I22*-1)+((SUM(K22:M22,O22)*-1))+J22-N22</f>
        <v>4470642.88</v>
      </c>
      <c r="Q22" s="9">
        <v>2.5551267261573401E-2</v>
      </c>
    </row>
    <row r="23" spans="1:17" ht="15.75" thickBot="1">
      <c r="A23" s="10"/>
      <c r="B23" s="34" t="s">
        <v>9</v>
      </c>
      <c r="C23" s="11" t="s">
        <v>39</v>
      </c>
      <c r="D23" s="22">
        <v>291929.3</v>
      </c>
      <c r="E23" s="22">
        <v>23276.59</v>
      </c>
      <c r="F23" s="22">
        <v>8305</v>
      </c>
      <c r="G23" s="22">
        <v>220</v>
      </c>
      <c r="H23" s="22">
        <v>5377.39</v>
      </c>
      <c r="I23" s="23"/>
      <c r="J23" s="23"/>
      <c r="K23" s="22">
        <v>-176182</v>
      </c>
      <c r="L23" s="22">
        <v>-37945</v>
      </c>
      <c r="M23" s="22">
        <v>-22900.69</v>
      </c>
      <c r="N23" s="22">
        <v>64919.72</v>
      </c>
      <c r="O23" s="22">
        <v>-153186.76999999999</v>
      </c>
      <c r="P23" s="24">
        <f>SUM(D23:H23)+(I23*-1)+((SUM(K23:M23,O23)*-1))+J23-N23</f>
        <v>654403.02</v>
      </c>
      <c r="Q23" s="9">
        <v>3.7401391499203721E-3</v>
      </c>
    </row>
    <row r="24" spans="1:17" ht="15.75" thickBot="1">
      <c r="A24" s="10"/>
      <c r="B24" s="39"/>
      <c r="C24" s="11" t="s">
        <v>40</v>
      </c>
      <c r="D24" s="22">
        <v>1919722.65</v>
      </c>
      <c r="E24" s="22">
        <v>243281.7</v>
      </c>
      <c r="F24" s="22">
        <v>57164</v>
      </c>
      <c r="G24" s="22">
        <v>44645</v>
      </c>
      <c r="H24" s="22">
        <v>59451.82</v>
      </c>
      <c r="I24" s="22">
        <v>-344335</v>
      </c>
      <c r="J24" s="22">
        <v>-20730</v>
      </c>
      <c r="K24" s="22">
        <v>-678753</v>
      </c>
      <c r="L24" s="22">
        <v>-618379.09000000008</v>
      </c>
      <c r="M24" s="22">
        <v>-326803.82</v>
      </c>
      <c r="N24" s="22">
        <v>535588.82999999996</v>
      </c>
      <c r="O24" s="22">
        <v>-841534.95</v>
      </c>
      <c r="P24" s="24">
        <f>SUM(D24:H24)+(I24*-1)+((SUM(K24:M24,O24)*-1))+J24-N24</f>
        <v>4577752.2</v>
      </c>
      <c r="Q24" s="9">
        <v>2.616343399798814E-2</v>
      </c>
    </row>
    <row r="25" spans="1:17" ht="15.75" thickBot="1">
      <c r="A25" s="10"/>
      <c r="B25" s="34" t="s">
        <v>10</v>
      </c>
      <c r="C25" s="11" t="s">
        <v>39</v>
      </c>
      <c r="D25" s="22">
        <v>65733.100000000006</v>
      </c>
      <c r="E25" s="22">
        <v>5815.32</v>
      </c>
      <c r="F25" s="22">
        <v>2220</v>
      </c>
      <c r="G25" s="22">
        <v>6335</v>
      </c>
      <c r="H25" s="22">
        <v>1913.62</v>
      </c>
      <c r="I25" s="23"/>
      <c r="J25" s="23"/>
      <c r="K25" s="22">
        <v>-24002</v>
      </c>
      <c r="L25" s="22">
        <v>-8672.5</v>
      </c>
      <c r="M25" s="22">
        <v>-7531</v>
      </c>
      <c r="N25" s="22">
        <v>7080.43</v>
      </c>
      <c r="O25" s="22">
        <v>-43547.05</v>
      </c>
      <c r="P25" s="24">
        <f>SUM(D25:H25)+(I25*-1)+((SUM(K25:M25,O25)*-1))+J25-N25</f>
        <v>158689.16000000003</v>
      </c>
      <c r="Q25" s="9">
        <v>9.0696332664231595E-4</v>
      </c>
    </row>
    <row r="26" spans="1:17" ht="15.75" thickBot="1">
      <c r="A26" s="10"/>
      <c r="B26" s="39"/>
      <c r="C26" s="11" t="s">
        <v>40</v>
      </c>
      <c r="D26" s="22">
        <v>334481.02</v>
      </c>
      <c r="E26" s="22">
        <v>45743.76</v>
      </c>
      <c r="F26" s="22">
        <v>14000</v>
      </c>
      <c r="G26" s="22">
        <v>9356</v>
      </c>
      <c r="H26" s="22">
        <v>12543.08</v>
      </c>
      <c r="I26" s="22">
        <v>-46920</v>
      </c>
      <c r="J26" s="23"/>
      <c r="K26" s="22">
        <v>-151776</v>
      </c>
      <c r="L26" s="22">
        <v>-151456.35999999999</v>
      </c>
      <c r="M26" s="22">
        <v>-116784.52</v>
      </c>
      <c r="N26" s="22">
        <v>137071.29999999999</v>
      </c>
      <c r="O26" s="22">
        <v>-73091.3</v>
      </c>
      <c r="P26" s="24">
        <f>SUM(D26:H26)+(I26*-1)+((SUM(K26:M26,O26)*-1))+J26-N26</f>
        <v>819080.74</v>
      </c>
      <c r="Q26" s="9">
        <v>4.6813291641284744E-3</v>
      </c>
    </row>
    <row r="27" spans="1:17" ht="15.75" thickBot="1">
      <c r="A27" s="12"/>
      <c r="B27" s="13" t="s">
        <v>57</v>
      </c>
      <c r="C27" s="14"/>
      <c r="D27" s="25">
        <v>8294776.29</v>
      </c>
      <c r="E27" s="25">
        <v>1016191.87</v>
      </c>
      <c r="F27" s="25">
        <v>269831</v>
      </c>
      <c r="G27" s="25">
        <v>1104174.8899999999</v>
      </c>
      <c r="H27" s="25">
        <v>267095.01</v>
      </c>
      <c r="I27" s="25">
        <v>-1125655</v>
      </c>
      <c r="J27" s="25">
        <v>-26976</v>
      </c>
      <c r="K27" s="25">
        <v>-3276311</v>
      </c>
      <c r="L27" s="25">
        <v>-2654748.4900000002</v>
      </c>
      <c r="M27" s="25">
        <v>-1075384.81</v>
      </c>
      <c r="N27" s="25">
        <v>1907754.66</v>
      </c>
      <c r="O27" s="25">
        <v>-4493970.8899999997</v>
      </c>
      <c r="P27" s="24">
        <f>SUM(D27:H27)+(I27*-1)+((SUM(K27:M27,O27)*-1))+J27-N27</f>
        <v>21643408.59</v>
      </c>
      <c r="Q27" s="9">
        <v>0.12369955108884105</v>
      </c>
    </row>
    <row r="28" spans="1:17" ht="15.75" thickBot="1">
      <c r="A28" s="15" t="s">
        <v>13</v>
      </c>
      <c r="B28" s="34" t="s">
        <v>11</v>
      </c>
      <c r="C28" s="11" t="s">
        <v>39</v>
      </c>
      <c r="D28" s="22">
        <v>425322</v>
      </c>
      <c r="E28" s="22">
        <v>2430</v>
      </c>
      <c r="F28" s="22">
        <v>3010</v>
      </c>
      <c r="G28" s="22">
        <v>6736</v>
      </c>
      <c r="H28" s="22">
        <v>3060.67</v>
      </c>
      <c r="I28" s="23"/>
      <c r="J28" s="23"/>
      <c r="K28" s="22">
        <v>-334574</v>
      </c>
      <c r="L28" s="22">
        <v>-133665</v>
      </c>
      <c r="M28" s="22">
        <v>-36520.31</v>
      </c>
      <c r="N28" s="22">
        <v>152580.65</v>
      </c>
      <c r="O28" s="22">
        <v>-87834.91</v>
      </c>
      <c r="P28" s="24">
        <f>SUM(D28:H28)+(I28*-1)+((SUM(K28:M28,O28)*-1))+J28-N28</f>
        <v>880572.23999999987</v>
      </c>
      <c r="Q28" s="9">
        <v>5.0327743126201913E-3</v>
      </c>
    </row>
    <row r="29" spans="1:17" ht="15.75" thickBot="1">
      <c r="A29" s="10"/>
      <c r="B29" s="38"/>
      <c r="C29" s="11" t="s">
        <v>40</v>
      </c>
      <c r="D29" s="22">
        <v>868601.55</v>
      </c>
      <c r="E29" s="22">
        <v>722</v>
      </c>
      <c r="F29" s="22">
        <v>17893</v>
      </c>
      <c r="G29" s="23"/>
      <c r="H29" s="22">
        <v>18480.240000000002</v>
      </c>
      <c r="I29" s="22">
        <v>0</v>
      </c>
      <c r="J29" s="22">
        <v>-13801.83</v>
      </c>
      <c r="K29" s="22">
        <v>-1037274.25</v>
      </c>
      <c r="L29" s="22">
        <v>-412259</v>
      </c>
      <c r="M29" s="22">
        <v>-126057.78</v>
      </c>
      <c r="N29" s="22">
        <v>877067.86</v>
      </c>
      <c r="O29" s="22">
        <v>-184627.8</v>
      </c>
      <c r="P29" s="24">
        <f>SUM(D29:H29)+(I29*-1)+((SUM(K29:M29,O29)*-1))+J29-N29</f>
        <v>1775045.9300000002</v>
      </c>
      <c r="Q29" s="9">
        <v>1.014500021057332E-2</v>
      </c>
    </row>
    <row r="30" spans="1:17" ht="15.75" thickBot="1">
      <c r="A30" s="10"/>
      <c r="B30" s="39"/>
      <c r="C30" s="11" t="s">
        <v>41</v>
      </c>
      <c r="D30" s="22">
        <v>7306.88</v>
      </c>
      <c r="E30" s="22">
        <v>15</v>
      </c>
      <c r="F30" s="22">
        <v>100</v>
      </c>
      <c r="G30" s="23"/>
      <c r="H30" s="22">
        <v>271.36</v>
      </c>
      <c r="I30" s="23"/>
      <c r="J30" s="23"/>
      <c r="K30" s="23"/>
      <c r="L30" s="23"/>
      <c r="M30" s="23"/>
      <c r="N30" s="23"/>
      <c r="O30" s="23"/>
      <c r="P30" s="24">
        <f>SUM(D30:H30)+(I30*-1)+((SUM(K30:M30,O30)*-1))+J30-N30</f>
        <v>7693.24</v>
      </c>
      <c r="Q30" s="9">
        <v>4.3969522197091028E-5</v>
      </c>
    </row>
    <row r="31" spans="1:17" ht="15.75" thickBot="1">
      <c r="A31" s="12"/>
      <c r="B31" s="13" t="s">
        <v>57</v>
      </c>
      <c r="C31" s="14"/>
      <c r="D31" s="25">
        <v>1301230.43</v>
      </c>
      <c r="E31" s="25">
        <v>3167</v>
      </c>
      <c r="F31" s="25">
        <v>21003</v>
      </c>
      <c r="G31" s="25">
        <v>6736</v>
      </c>
      <c r="H31" s="25">
        <v>21812.27</v>
      </c>
      <c r="I31" s="25">
        <v>0</v>
      </c>
      <c r="J31" s="25">
        <v>-13801.83</v>
      </c>
      <c r="K31" s="25">
        <v>-1371848.25</v>
      </c>
      <c r="L31" s="25">
        <v>-545924</v>
      </c>
      <c r="M31" s="25">
        <v>-162578.09</v>
      </c>
      <c r="N31" s="25">
        <v>1029648.51</v>
      </c>
      <c r="O31" s="25">
        <v>-272462.71000000002</v>
      </c>
      <c r="P31" s="24">
        <f>SUM(D31:H31)+(I31*-1)+((SUM(K31:M31,O31)*-1))+J31-N31</f>
        <v>2663311.41</v>
      </c>
      <c r="Q31" s="9">
        <v>1.5221744045390603E-2</v>
      </c>
    </row>
    <row r="32" spans="1:17" ht="15.75" thickBot="1">
      <c r="A32" s="15" t="s">
        <v>2</v>
      </c>
      <c r="B32" s="34" t="s">
        <v>0</v>
      </c>
      <c r="C32" s="11" t="s">
        <v>39</v>
      </c>
      <c r="D32" s="22">
        <v>2431059</v>
      </c>
      <c r="E32" s="22">
        <v>233065.14</v>
      </c>
      <c r="F32" s="22">
        <v>27397</v>
      </c>
      <c r="G32" s="22">
        <v>1107586.6399999999</v>
      </c>
      <c r="H32" s="22">
        <v>62294.879999999997</v>
      </c>
      <c r="I32" s="23"/>
      <c r="J32" s="23"/>
      <c r="K32" s="22">
        <v>-1301747</v>
      </c>
      <c r="L32" s="22">
        <v>-449519.5</v>
      </c>
      <c r="M32" s="22">
        <v>-80288.55</v>
      </c>
      <c r="N32" s="22">
        <v>261138.48</v>
      </c>
      <c r="O32" s="22">
        <v>-2030017.9</v>
      </c>
      <c r="P32" s="24">
        <f>SUM(D32:H32)+(I32*-1)+((SUM(K32:M32,O32)*-1))+J32-N32</f>
        <v>7461837.1299999999</v>
      </c>
      <c r="Q32" s="9">
        <v>4.2646974918059619E-2</v>
      </c>
    </row>
    <row r="33" spans="1:17" ht="15.75" thickBot="1">
      <c r="A33" s="10"/>
      <c r="B33" s="38"/>
      <c r="C33" s="11" t="s">
        <v>40</v>
      </c>
      <c r="D33" s="22">
        <v>7687503.6600000001</v>
      </c>
      <c r="E33" s="22">
        <v>1304927.25</v>
      </c>
      <c r="F33" s="22">
        <v>167956</v>
      </c>
      <c r="G33" s="22">
        <v>3151578.58</v>
      </c>
      <c r="H33" s="22">
        <v>229452.4</v>
      </c>
      <c r="I33" s="22">
        <v>-1572500</v>
      </c>
      <c r="J33" s="22">
        <v>-23220</v>
      </c>
      <c r="K33" s="22">
        <v>-3846755.72</v>
      </c>
      <c r="L33" s="22">
        <v>-3250402.67</v>
      </c>
      <c r="M33" s="22">
        <v>-765820.41</v>
      </c>
      <c r="N33" s="22">
        <v>1764413.1</v>
      </c>
      <c r="O33" s="22">
        <v>-4191426.57</v>
      </c>
      <c r="P33" s="24">
        <f>SUM(D33:H33)+(I33*-1)+((SUM(K33:M33,O33)*-1))+J33-N33</f>
        <v>24380690.16</v>
      </c>
      <c r="Q33" s="9">
        <v>0.13934406013207942</v>
      </c>
    </row>
    <row r="34" spans="1:17" ht="15.75" thickBot="1">
      <c r="A34" s="10"/>
      <c r="B34" s="39"/>
      <c r="C34" s="11" t="s">
        <v>41</v>
      </c>
      <c r="D34" s="22">
        <v>30264</v>
      </c>
      <c r="E34" s="22">
        <v>2781.47</v>
      </c>
      <c r="F34" s="22">
        <v>335</v>
      </c>
      <c r="G34" s="23"/>
      <c r="H34" s="22">
        <v>853.47</v>
      </c>
      <c r="I34" s="23"/>
      <c r="J34" s="23"/>
      <c r="K34" s="23"/>
      <c r="L34" s="23"/>
      <c r="M34" s="23"/>
      <c r="N34" s="23"/>
      <c r="O34" s="22">
        <v>-3733.42</v>
      </c>
      <c r="P34" s="24">
        <f>SUM(D34:H34)+(I34*-1)+((SUM(K34:M34,O34)*-1))+J34-N34</f>
        <v>37967.360000000001</v>
      </c>
      <c r="Q34" s="9">
        <v>2.1699656819297797E-4</v>
      </c>
    </row>
    <row r="35" spans="1:17" ht="15.75" thickBot="1">
      <c r="A35" s="10"/>
      <c r="B35" s="34" t="s">
        <v>7</v>
      </c>
      <c r="C35" s="11" t="s">
        <v>39</v>
      </c>
      <c r="D35" s="22">
        <v>1608725</v>
      </c>
      <c r="E35" s="22">
        <v>143668.72</v>
      </c>
      <c r="F35" s="22">
        <v>22448</v>
      </c>
      <c r="G35" s="22">
        <v>225443.94</v>
      </c>
      <c r="H35" s="22">
        <v>29874.44</v>
      </c>
      <c r="I35" s="23"/>
      <c r="J35" s="23"/>
      <c r="K35" s="22">
        <v>-911188.75</v>
      </c>
      <c r="L35" s="22">
        <v>-231527</v>
      </c>
      <c r="M35" s="22">
        <v>-88838.9</v>
      </c>
      <c r="N35" s="22">
        <v>206386.97</v>
      </c>
      <c r="O35" s="22">
        <v>-862899.11</v>
      </c>
      <c r="P35" s="24">
        <f>SUM(D35:H35)+(I35*-1)+((SUM(K35:M35,O35)*-1))+J35-N35</f>
        <v>3918226.8899999992</v>
      </c>
      <c r="Q35" s="9">
        <v>2.2394019192576067E-2</v>
      </c>
    </row>
    <row r="36" spans="1:17" ht="15.75" thickBot="1">
      <c r="A36" s="10"/>
      <c r="B36" s="38"/>
      <c r="C36" s="11" t="s">
        <v>40</v>
      </c>
      <c r="D36" s="22">
        <v>5093385.51</v>
      </c>
      <c r="E36" s="22">
        <v>807875.55</v>
      </c>
      <c r="F36" s="22">
        <v>137125</v>
      </c>
      <c r="G36" s="22">
        <v>477428.97</v>
      </c>
      <c r="H36" s="22">
        <v>120591.45</v>
      </c>
      <c r="I36" s="22">
        <v>-1064965</v>
      </c>
      <c r="J36" s="22">
        <v>-22560</v>
      </c>
      <c r="K36" s="22">
        <v>-1980250.5</v>
      </c>
      <c r="L36" s="22">
        <v>-1902205.59</v>
      </c>
      <c r="M36" s="22">
        <v>-772408.82</v>
      </c>
      <c r="N36" s="22">
        <v>1465402.12</v>
      </c>
      <c r="O36" s="22">
        <v>-2076431.35</v>
      </c>
      <c r="P36" s="24">
        <f>SUM(D36:H36)+(I36*-1)+((SUM(K36:M36,O36)*-1))+J36-N36</f>
        <v>12944705.619999997</v>
      </c>
      <c r="Q36" s="9">
        <v>7.3983460946675114E-2</v>
      </c>
    </row>
    <row r="37" spans="1:17" ht="15.75" thickBot="1">
      <c r="A37" s="10"/>
      <c r="B37" s="39"/>
      <c r="C37" s="11" t="s">
        <v>41</v>
      </c>
      <c r="D37" s="22">
        <v>17072</v>
      </c>
      <c r="E37" s="22">
        <v>1918.56</v>
      </c>
      <c r="F37" s="22">
        <v>180</v>
      </c>
      <c r="G37" s="23"/>
      <c r="H37" s="22">
        <v>607.13</v>
      </c>
      <c r="I37" s="23"/>
      <c r="J37" s="23"/>
      <c r="K37" s="23"/>
      <c r="L37" s="23"/>
      <c r="M37" s="22">
        <v>-3691.23</v>
      </c>
      <c r="N37" s="22">
        <v>195.62</v>
      </c>
      <c r="O37" s="22">
        <v>-3546.23</v>
      </c>
      <c r="P37" s="24">
        <f>SUM(D37:H37)+(I37*-1)+((SUM(K37:M37,O37)*-1))+J37-N37</f>
        <v>26819.530000000002</v>
      </c>
      <c r="Q37" s="9">
        <v>1.5328287167052488E-4</v>
      </c>
    </row>
    <row r="38" spans="1:17" ht="15.75" thickBot="1">
      <c r="A38" s="10"/>
      <c r="B38" s="34" t="s">
        <v>8</v>
      </c>
      <c r="C38" s="11" t="s">
        <v>39</v>
      </c>
      <c r="D38" s="22">
        <v>1114044.2</v>
      </c>
      <c r="E38" s="22">
        <v>93420.03</v>
      </c>
      <c r="F38" s="22">
        <v>17565</v>
      </c>
      <c r="G38" s="22">
        <v>91718</v>
      </c>
      <c r="H38" s="22">
        <v>33979.300000000003</v>
      </c>
      <c r="I38" s="23"/>
      <c r="J38" s="23"/>
      <c r="K38" s="22">
        <v>-643426</v>
      </c>
      <c r="L38" s="22">
        <v>-221409.5</v>
      </c>
      <c r="M38" s="22">
        <v>-8350.07</v>
      </c>
      <c r="N38" s="22">
        <v>182221.93</v>
      </c>
      <c r="O38" s="22">
        <v>-584456.43999999994</v>
      </c>
      <c r="P38" s="24">
        <f>SUM(D38:H38)+(I38*-1)+((SUM(K38:M38,O38)*-1))+J38-N38</f>
        <v>2626146.61</v>
      </c>
      <c r="Q38" s="9">
        <v>1.5009334384629928E-2</v>
      </c>
    </row>
    <row r="39" spans="1:17" ht="15.75" thickBot="1">
      <c r="A39" s="10"/>
      <c r="B39" s="38"/>
      <c r="C39" s="11" t="s">
        <v>40</v>
      </c>
      <c r="D39" s="22">
        <v>5214158</v>
      </c>
      <c r="E39" s="22">
        <v>760018.34</v>
      </c>
      <c r="F39" s="22">
        <v>132560</v>
      </c>
      <c r="G39" s="22">
        <v>206708.8</v>
      </c>
      <c r="H39" s="22">
        <v>106442.54</v>
      </c>
      <c r="I39" s="22">
        <v>-1062160</v>
      </c>
      <c r="J39" s="22">
        <v>-13803</v>
      </c>
      <c r="K39" s="22">
        <v>-2347091</v>
      </c>
      <c r="L39" s="22">
        <v>-1953231.56</v>
      </c>
      <c r="M39" s="22">
        <v>-861073.12</v>
      </c>
      <c r="N39" s="22">
        <v>1779911.6</v>
      </c>
      <c r="O39" s="22">
        <v>-1734770.41</v>
      </c>
      <c r="P39" s="24">
        <f>SUM(D39:H39)+(I39*-1)+((SUM(K39:M39,O39)*-1))+J39-N39</f>
        <v>12584499.17</v>
      </c>
      <c r="Q39" s="9">
        <v>7.1924756746778812E-2</v>
      </c>
    </row>
    <row r="40" spans="1:17" ht="15.75" thickBot="1">
      <c r="A40" s="10"/>
      <c r="B40" s="39"/>
      <c r="C40" s="11" t="s">
        <v>41</v>
      </c>
      <c r="D40" s="22">
        <v>7281</v>
      </c>
      <c r="E40" s="22">
        <v>752.07</v>
      </c>
      <c r="F40" s="22">
        <v>75</v>
      </c>
      <c r="G40" s="23"/>
      <c r="H40" s="22">
        <v>331.3</v>
      </c>
      <c r="I40" s="23"/>
      <c r="J40" s="23"/>
      <c r="K40" s="23"/>
      <c r="L40" s="23"/>
      <c r="M40" s="23"/>
      <c r="N40" s="23"/>
      <c r="O40" s="23"/>
      <c r="P40" s="24">
        <f>SUM(D40:H40)+(I40*-1)+((SUM(K40:M40,O40)*-1))+J40-N40</f>
        <v>8439.369999999999</v>
      </c>
      <c r="Q40" s="9">
        <v>4.823391270056102E-5</v>
      </c>
    </row>
    <row r="41" spans="1:17" ht="15.75" thickBot="1">
      <c r="A41" s="10"/>
      <c r="B41" s="34" t="s">
        <v>9</v>
      </c>
      <c r="C41" s="11" t="s">
        <v>39</v>
      </c>
      <c r="D41" s="22">
        <v>1032848.2</v>
      </c>
      <c r="E41" s="22">
        <v>81031.3</v>
      </c>
      <c r="F41" s="22">
        <v>17804</v>
      </c>
      <c r="G41" s="22">
        <v>38210</v>
      </c>
      <c r="H41" s="22">
        <v>19313.060000000001</v>
      </c>
      <c r="I41" s="23"/>
      <c r="J41" s="23"/>
      <c r="K41" s="22">
        <v>-504305</v>
      </c>
      <c r="L41" s="22">
        <v>-156109.5</v>
      </c>
      <c r="M41" s="22">
        <v>-55949.84</v>
      </c>
      <c r="N41" s="22">
        <v>126099.34</v>
      </c>
      <c r="O41" s="22">
        <v>-560557.93000000005</v>
      </c>
      <c r="P41" s="24">
        <f>SUM(D41:H41)+(I41*-1)+((SUM(K41:M41,O41)*-1))+J41-N41</f>
        <v>2340029.4900000002</v>
      </c>
      <c r="Q41" s="9">
        <v>1.3374076280267169E-2</v>
      </c>
    </row>
    <row r="42" spans="1:17" ht="15.75" thickBot="1">
      <c r="A42" s="10"/>
      <c r="B42" s="38"/>
      <c r="C42" s="11" t="s">
        <v>40</v>
      </c>
      <c r="D42" s="22">
        <v>4911786.6399999997</v>
      </c>
      <c r="E42" s="22">
        <v>715676.08</v>
      </c>
      <c r="F42" s="22">
        <v>135207</v>
      </c>
      <c r="G42" s="22">
        <v>87882.21</v>
      </c>
      <c r="H42" s="22">
        <v>115856.84</v>
      </c>
      <c r="I42" s="22">
        <v>-943967.5</v>
      </c>
      <c r="J42" s="22">
        <v>-18297</v>
      </c>
      <c r="K42" s="22">
        <v>-2349848</v>
      </c>
      <c r="L42" s="22">
        <v>-2105014.2599999998</v>
      </c>
      <c r="M42" s="22">
        <v>-831050.17</v>
      </c>
      <c r="N42" s="22">
        <v>1939165.16</v>
      </c>
      <c r="O42" s="22">
        <v>-1505105.46</v>
      </c>
      <c r="P42" s="24">
        <f>SUM(D42:H42)+(I42*-1)+((SUM(K42:M42,O42)*-1))+J42-N42</f>
        <v>11743932</v>
      </c>
      <c r="Q42" s="9">
        <v>6.7120625218390115E-2</v>
      </c>
    </row>
    <row r="43" spans="1:17" ht="15.75" thickBot="1">
      <c r="A43" s="10"/>
      <c r="B43" s="39"/>
      <c r="C43" s="11" t="s">
        <v>41</v>
      </c>
      <c r="D43" s="22">
        <v>9708</v>
      </c>
      <c r="E43" s="22">
        <v>721.76</v>
      </c>
      <c r="F43" s="22">
        <v>400</v>
      </c>
      <c r="G43" s="23"/>
      <c r="H43" s="23"/>
      <c r="I43" s="23"/>
      <c r="J43" s="23"/>
      <c r="K43" s="23"/>
      <c r="L43" s="23"/>
      <c r="M43" s="22">
        <v>-10829.76</v>
      </c>
      <c r="N43" s="23"/>
      <c r="O43" s="23"/>
      <c r="P43" s="24">
        <f>SUM(D43:H43)+(I43*-1)+((SUM(K43:M43,O43)*-1))+J43-N43</f>
        <v>21659.52</v>
      </c>
      <c r="Q43" s="9">
        <v>1.2379163335842077E-4</v>
      </c>
    </row>
    <row r="44" spans="1:17" ht="15.75" thickBot="1">
      <c r="A44" s="10"/>
      <c r="B44" s="34" t="s">
        <v>10</v>
      </c>
      <c r="C44" s="11" t="s">
        <v>39</v>
      </c>
      <c r="D44" s="22">
        <v>142534</v>
      </c>
      <c r="E44" s="22">
        <v>14347.57</v>
      </c>
      <c r="F44" s="22">
        <v>2750</v>
      </c>
      <c r="G44" s="22">
        <v>6918</v>
      </c>
      <c r="H44" s="22">
        <v>2039.6</v>
      </c>
      <c r="I44" s="23"/>
      <c r="J44" s="23"/>
      <c r="K44" s="22">
        <v>-115679</v>
      </c>
      <c r="L44" s="22">
        <v>-5643.5</v>
      </c>
      <c r="M44" s="22">
        <v>-11383.26</v>
      </c>
      <c r="N44" s="22">
        <v>39265.99</v>
      </c>
      <c r="O44" s="22">
        <v>-66255.240000000005</v>
      </c>
      <c r="P44" s="24">
        <f>SUM(D44:H44)+(I44*-1)+((SUM(K44:M44,O44)*-1))+J44-N44</f>
        <v>328284.18000000005</v>
      </c>
      <c r="Q44" s="9">
        <v>1.8762574077324805E-3</v>
      </c>
    </row>
    <row r="45" spans="1:17" ht="15.75" thickBot="1">
      <c r="A45" s="10"/>
      <c r="B45" s="38"/>
      <c r="C45" s="11" t="s">
        <v>40</v>
      </c>
      <c r="D45" s="22">
        <v>1677503.83</v>
      </c>
      <c r="E45" s="22">
        <v>264217.23</v>
      </c>
      <c r="F45" s="22">
        <v>51154</v>
      </c>
      <c r="G45" s="22">
        <v>35329.29</v>
      </c>
      <c r="H45" s="22">
        <v>51766.77</v>
      </c>
      <c r="I45" s="22">
        <v>-236257.5</v>
      </c>
      <c r="J45" s="22">
        <v>-963</v>
      </c>
      <c r="K45" s="22">
        <v>-794157</v>
      </c>
      <c r="L45" s="22">
        <v>-607631.93000000005</v>
      </c>
      <c r="M45" s="22">
        <v>-408197.1</v>
      </c>
      <c r="N45" s="22">
        <v>575138.32999999996</v>
      </c>
      <c r="O45" s="22">
        <v>-539720.03</v>
      </c>
      <c r="P45" s="24">
        <f>SUM(D45:H45)+(I45*-1)+((SUM(K45:M45,O45)*-1))+J45-N45</f>
        <v>4089833.3500000006</v>
      </c>
      <c r="Q45" s="9">
        <v>2.337480934758673E-2</v>
      </c>
    </row>
    <row r="46" spans="1:17" ht="15.75" thickBot="1">
      <c r="A46" s="10"/>
      <c r="B46" s="39"/>
      <c r="C46" s="11" t="s">
        <v>41</v>
      </c>
      <c r="D46" s="22">
        <v>3236</v>
      </c>
      <c r="E46" s="22">
        <v>494.42</v>
      </c>
      <c r="F46" s="22">
        <v>0</v>
      </c>
      <c r="G46" s="23"/>
      <c r="H46" s="22">
        <v>124.6</v>
      </c>
      <c r="I46" s="23"/>
      <c r="J46" s="23"/>
      <c r="K46" s="23"/>
      <c r="L46" s="23"/>
      <c r="M46" s="23"/>
      <c r="N46" s="23"/>
      <c r="O46" s="23"/>
      <c r="P46" s="24">
        <f>SUM(D46:H46)+(I46*-1)+((SUM(K46:M46,O46)*-1))+J46-N46</f>
        <v>3855.02</v>
      </c>
      <c r="Q46" s="9">
        <v>2.203276999810611E-5</v>
      </c>
    </row>
    <row r="47" spans="1:17" ht="15.75" thickBot="1">
      <c r="A47" s="12"/>
      <c r="B47" s="13" t="s">
        <v>57</v>
      </c>
      <c r="C47" s="14"/>
      <c r="D47" s="25">
        <v>30981109.039999999</v>
      </c>
      <c r="E47" s="25">
        <v>4424915.49</v>
      </c>
      <c r="F47" s="25">
        <v>712956</v>
      </c>
      <c r="G47" s="25">
        <v>5428804.4299999997</v>
      </c>
      <c r="H47" s="25">
        <v>773527.78</v>
      </c>
      <c r="I47" s="25">
        <v>-4879850</v>
      </c>
      <c r="J47" s="25">
        <v>-78843</v>
      </c>
      <c r="K47" s="25">
        <v>-14794447.970000001</v>
      </c>
      <c r="L47" s="25">
        <v>-10882695.01</v>
      </c>
      <c r="M47" s="25">
        <v>-3897881.23</v>
      </c>
      <c r="N47" s="25">
        <v>8339338.6399999997</v>
      </c>
      <c r="O47" s="25">
        <v>-14158920.09</v>
      </c>
      <c r="P47" s="24">
        <f>SUM(D47:H47)+(I47*-1)+((SUM(K47:M47,O47)*-1))+J47-N47</f>
        <v>82516925.399999991</v>
      </c>
      <c r="Q47" s="9">
        <v>0.47161271233069602</v>
      </c>
    </row>
    <row r="48" spans="1:17" ht="15.75" thickBot="1">
      <c r="A48" s="15" t="s">
        <v>14</v>
      </c>
      <c r="B48" s="34" t="s">
        <v>11</v>
      </c>
      <c r="C48" s="11" t="s">
        <v>39</v>
      </c>
      <c r="D48" s="22">
        <v>306433.27</v>
      </c>
      <c r="E48" s="22">
        <v>1338</v>
      </c>
      <c r="F48" s="22">
        <v>4670</v>
      </c>
      <c r="G48" s="22">
        <v>6503</v>
      </c>
      <c r="H48" s="22">
        <v>2583.58</v>
      </c>
      <c r="I48" s="23"/>
      <c r="J48" s="22">
        <v>-3844.19</v>
      </c>
      <c r="K48" s="22">
        <v>-250486</v>
      </c>
      <c r="L48" s="22">
        <v>-33549.770000000004</v>
      </c>
      <c r="M48" s="22">
        <v>-43922.78</v>
      </c>
      <c r="N48" s="22">
        <v>100986.97</v>
      </c>
      <c r="O48" s="22">
        <v>-61991.83</v>
      </c>
      <c r="P48" s="24">
        <f>SUM(D48:H48)+(I48*-1)+((SUM(K48:M48,O48)*-1))+J48-N48</f>
        <v>606647.07000000018</v>
      </c>
      <c r="Q48" s="9">
        <v>3.4671974109952686E-3</v>
      </c>
    </row>
    <row r="49" spans="1:17" ht="15.75" thickBot="1">
      <c r="A49" s="10"/>
      <c r="B49" s="38"/>
      <c r="C49" s="11" t="s">
        <v>40</v>
      </c>
      <c r="D49" s="22">
        <v>2013122</v>
      </c>
      <c r="E49" s="22">
        <v>2372.73</v>
      </c>
      <c r="F49" s="22">
        <v>57449</v>
      </c>
      <c r="G49" s="22">
        <v>7218</v>
      </c>
      <c r="H49" s="22">
        <v>22591.98</v>
      </c>
      <c r="I49" s="22">
        <v>0</v>
      </c>
      <c r="J49" s="22">
        <v>-54348.24</v>
      </c>
      <c r="K49" s="22">
        <v>-1841062</v>
      </c>
      <c r="L49" s="22">
        <v>-255780.14</v>
      </c>
      <c r="M49" s="22">
        <v>-440700.3</v>
      </c>
      <c r="N49" s="22">
        <v>1122331.08</v>
      </c>
      <c r="O49" s="22">
        <v>-590364.17000000004</v>
      </c>
      <c r="P49" s="24">
        <f>SUM(D49:H49)+(I49*-1)+((SUM(K49:M49,O49)*-1))+J49-N49</f>
        <v>4053981</v>
      </c>
      <c r="Q49" s="9">
        <v>2.3169900791615142E-2</v>
      </c>
    </row>
    <row r="50" spans="1:17" ht="15.75" thickBot="1">
      <c r="A50" s="10"/>
      <c r="B50" s="39"/>
      <c r="C50" s="11" t="s">
        <v>41</v>
      </c>
      <c r="D50" s="22">
        <v>7306.88</v>
      </c>
      <c r="E50" s="22">
        <v>40</v>
      </c>
      <c r="F50" s="22">
        <v>160</v>
      </c>
      <c r="G50" s="23"/>
      <c r="H50" s="22">
        <v>275.20999999999998</v>
      </c>
      <c r="I50" s="23"/>
      <c r="J50" s="23"/>
      <c r="K50" s="23"/>
      <c r="L50" s="23"/>
      <c r="M50" s="23"/>
      <c r="N50" s="23"/>
      <c r="O50" s="23"/>
      <c r="P50" s="24">
        <f>SUM(D50:H50)+(I50*-1)+((SUM(K50:M50,O50)*-1))+J50-N50</f>
        <v>7782.09</v>
      </c>
      <c r="Q50" s="9">
        <v>4.4477330616848055E-5</v>
      </c>
    </row>
    <row r="51" spans="1:17" ht="15.75" thickBot="1">
      <c r="A51" s="12"/>
      <c r="B51" s="13" t="s">
        <v>57</v>
      </c>
      <c r="C51" s="14"/>
      <c r="D51" s="25">
        <v>2326862.15</v>
      </c>
      <c r="E51" s="25">
        <v>3750.73</v>
      </c>
      <c r="F51" s="25">
        <v>62279</v>
      </c>
      <c r="G51" s="25">
        <v>13721</v>
      </c>
      <c r="H51" s="25">
        <v>25450.77</v>
      </c>
      <c r="I51" s="25">
        <v>0</v>
      </c>
      <c r="J51" s="25">
        <v>-58192.43</v>
      </c>
      <c r="K51" s="25">
        <v>-2091548</v>
      </c>
      <c r="L51" s="25">
        <v>-289329.91000000003</v>
      </c>
      <c r="M51" s="25">
        <v>-484623.08</v>
      </c>
      <c r="N51" s="25">
        <v>1223318.05</v>
      </c>
      <c r="O51" s="25">
        <v>-652356</v>
      </c>
      <c r="P51" s="24">
        <f>SUM(D51:H51)+(I51*-1)+((SUM(K51:M51,O51)*-1))+J51-N51</f>
        <v>4668410.1600000011</v>
      </c>
      <c r="Q51" s="9">
        <v>2.6681575533227263E-2</v>
      </c>
    </row>
    <row r="52" spans="1:17" ht="15.75" thickBot="1">
      <c r="A52" s="15" t="s">
        <v>3</v>
      </c>
      <c r="B52" s="34" t="s">
        <v>0</v>
      </c>
      <c r="C52" s="11" t="s">
        <v>39</v>
      </c>
      <c r="D52" s="22">
        <v>79778</v>
      </c>
      <c r="E52" s="22">
        <v>7403.37</v>
      </c>
      <c r="F52" s="22">
        <v>618</v>
      </c>
      <c r="G52" s="22">
        <v>39840</v>
      </c>
      <c r="H52" s="22">
        <v>2</v>
      </c>
      <c r="I52" s="23"/>
      <c r="J52" s="23"/>
      <c r="K52" s="22">
        <v>-41121</v>
      </c>
      <c r="L52" s="22">
        <v>-22945</v>
      </c>
      <c r="M52" s="23"/>
      <c r="N52" s="22">
        <v>6350.75</v>
      </c>
      <c r="O52" s="22">
        <v>-69926.12</v>
      </c>
      <c r="P52" s="24">
        <f>SUM(D52:H52)+(I52*-1)+((SUM(K52:M52,O52)*-1))+J52-N52</f>
        <v>255282.74</v>
      </c>
      <c r="Q52" s="9">
        <v>1.4590289790730846E-3</v>
      </c>
    </row>
    <row r="53" spans="1:17" ht="15.75" thickBot="1">
      <c r="A53" s="10"/>
      <c r="B53" s="39"/>
      <c r="C53" s="11" t="s">
        <v>40</v>
      </c>
      <c r="D53" s="22">
        <v>332500</v>
      </c>
      <c r="E53" s="22">
        <v>54277.75</v>
      </c>
      <c r="F53" s="22">
        <v>6694</v>
      </c>
      <c r="G53" s="22">
        <v>126780.88</v>
      </c>
      <c r="H53" s="22">
        <v>4751.58</v>
      </c>
      <c r="I53" s="22">
        <v>-72080</v>
      </c>
      <c r="J53" s="23"/>
      <c r="K53" s="22">
        <v>-129948</v>
      </c>
      <c r="L53" s="22">
        <v>-186553.76</v>
      </c>
      <c r="M53" s="22">
        <v>-21736.880000000001</v>
      </c>
      <c r="N53" s="22">
        <v>58701.58</v>
      </c>
      <c r="O53" s="22">
        <v>-169187.06</v>
      </c>
      <c r="P53" s="24">
        <f>SUM(D53:H53)+(I53*-1)+((SUM(K53:M53,O53)*-1))+J53-N53</f>
        <v>1045808.33</v>
      </c>
      <c r="Q53" s="9">
        <v>5.977155604119681E-3</v>
      </c>
    </row>
    <row r="54" spans="1:17" ht="15.75" thickBot="1">
      <c r="A54" s="10"/>
      <c r="B54" s="34" t="s">
        <v>7</v>
      </c>
      <c r="C54" s="11" t="s">
        <v>39</v>
      </c>
      <c r="D54" s="22">
        <v>82188</v>
      </c>
      <c r="E54" s="22">
        <v>7624.6</v>
      </c>
      <c r="F54" s="22">
        <v>1565</v>
      </c>
      <c r="G54" s="22">
        <v>10028</v>
      </c>
      <c r="H54" s="22">
        <v>1690.59</v>
      </c>
      <c r="I54" s="23"/>
      <c r="J54" s="23"/>
      <c r="K54" s="22">
        <v>-28150</v>
      </c>
      <c r="L54" s="22">
        <v>-27144</v>
      </c>
      <c r="M54" s="23"/>
      <c r="N54" s="22">
        <v>8925.91</v>
      </c>
      <c r="O54" s="22">
        <v>-27623.17</v>
      </c>
      <c r="P54" s="24">
        <f>SUM(D54:H54)+(I54*-1)+((SUM(K54:M54,O54)*-1))+J54-N54</f>
        <v>177087.44999999998</v>
      </c>
      <c r="Q54" s="9">
        <v>1.0121159048204979E-3</v>
      </c>
    </row>
    <row r="55" spans="1:17" ht="15.75" thickBot="1">
      <c r="A55" s="10"/>
      <c r="B55" s="39"/>
      <c r="C55" s="11" t="s">
        <v>40</v>
      </c>
      <c r="D55" s="22">
        <v>346560</v>
      </c>
      <c r="E55" s="22">
        <v>52947.76</v>
      </c>
      <c r="F55" s="22">
        <v>16613</v>
      </c>
      <c r="G55" s="22">
        <v>40586</v>
      </c>
      <c r="H55" s="22">
        <v>13948.8</v>
      </c>
      <c r="I55" s="22">
        <v>-70805</v>
      </c>
      <c r="J55" s="22">
        <v>-2430</v>
      </c>
      <c r="K55" s="22">
        <v>-164083</v>
      </c>
      <c r="L55" s="22">
        <v>-151728.5</v>
      </c>
      <c r="M55" s="22">
        <v>-58425.04</v>
      </c>
      <c r="N55" s="22">
        <v>130246.64</v>
      </c>
      <c r="O55" s="22">
        <v>-141382.88</v>
      </c>
      <c r="P55" s="24">
        <f>SUM(D55:H55)+(I55*-1)+((SUM(K55:M55,O55)*-1))+J55-N55</f>
        <v>924403.34</v>
      </c>
      <c r="Q55" s="9">
        <v>5.2832841789928666E-3</v>
      </c>
    </row>
    <row r="56" spans="1:17" ht="15.75" thickBot="1">
      <c r="A56" s="10"/>
      <c r="B56" s="34" t="s">
        <v>8</v>
      </c>
      <c r="C56" s="11" t="s">
        <v>39</v>
      </c>
      <c r="D56" s="22">
        <v>110303</v>
      </c>
      <c r="E56" s="22">
        <v>9297.41</v>
      </c>
      <c r="F56" s="22">
        <v>3265</v>
      </c>
      <c r="G56" s="22">
        <v>4558</v>
      </c>
      <c r="H56" s="22">
        <v>10061.290000000001</v>
      </c>
      <c r="I56" s="23"/>
      <c r="J56" s="23"/>
      <c r="K56" s="22">
        <v>-70115</v>
      </c>
      <c r="L56" s="22">
        <v>-10842.5</v>
      </c>
      <c r="M56" s="22">
        <v>-19205.21</v>
      </c>
      <c r="N56" s="22">
        <v>16325.61</v>
      </c>
      <c r="O56" s="22">
        <v>-53643.6</v>
      </c>
      <c r="P56" s="24">
        <f>SUM(D56:H56)+(I56*-1)+((SUM(K56:M56,O56)*-1))+J56-N56</f>
        <v>274965.40000000002</v>
      </c>
      <c r="Q56" s="9">
        <v>1.571522175147534E-3</v>
      </c>
    </row>
    <row r="57" spans="1:17" ht="15.75" thickBot="1">
      <c r="A57" s="10"/>
      <c r="B57" s="38"/>
      <c r="C57" s="11" t="s">
        <v>40</v>
      </c>
      <c r="D57" s="22">
        <v>472584</v>
      </c>
      <c r="E57" s="22">
        <v>67871.72</v>
      </c>
      <c r="F57" s="22">
        <v>22325</v>
      </c>
      <c r="G57" s="22">
        <v>13674</v>
      </c>
      <c r="H57" s="22">
        <v>10250.459999999999</v>
      </c>
      <c r="I57" s="22">
        <v>-97155</v>
      </c>
      <c r="J57" s="23"/>
      <c r="K57" s="22">
        <v>-216275</v>
      </c>
      <c r="L57" s="22">
        <v>-178137.5</v>
      </c>
      <c r="M57" s="22">
        <v>-51991.72</v>
      </c>
      <c r="N57" s="22">
        <v>117488.12</v>
      </c>
      <c r="O57" s="22">
        <v>-143524.38</v>
      </c>
      <c r="P57" s="24">
        <f>SUM(D57:H57)+(I57*-1)+((SUM(K57:M57,O57)*-1))+J57-N57</f>
        <v>1156300.6599999997</v>
      </c>
      <c r="Q57" s="9">
        <v>6.6086574104513816E-3</v>
      </c>
    </row>
    <row r="58" spans="1:17" ht="15.75" thickBot="1">
      <c r="A58" s="10"/>
      <c r="B58" s="39"/>
      <c r="C58" s="11" t="s">
        <v>41</v>
      </c>
      <c r="D58" s="22">
        <v>9708</v>
      </c>
      <c r="E58" s="22">
        <v>836.76</v>
      </c>
      <c r="F58" s="22">
        <v>60</v>
      </c>
      <c r="G58" s="23"/>
      <c r="H58" s="22">
        <v>3606.86</v>
      </c>
      <c r="I58" s="23"/>
      <c r="J58" s="23"/>
      <c r="K58" s="23"/>
      <c r="L58" s="23"/>
      <c r="M58" s="23"/>
      <c r="N58" s="23"/>
      <c r="O58" s="22">
        <v>-14211.62</v>
      </c>
      <c r="P58" s="24">
        <f>SUM(D58:H58)+(I58*-1)+((SUM(K58:M58,O58)*-1))+J58-N58</f>
        <v>28423.24</v>
      </c>
      <c r="Q58" s="9">
        <v>1.6244862789842064E-4</v>
      </c>
    </row>
    <row r="59" spans="1:17" ht="15.75" thickBot="1">
      <c r="A59" s="10"/>
      <c r="B59" s="34" t="s">
        <v>9</v>
      </c>
      <c r="C59" s="11" t="s">
        <v>39</v>
      </c>
      <c r="D59" s="22">
        <v>82053</v>
      </c>
      <c r="E59" s="22">
        <v>6630.41</v>
      </c>
      <c r="F59" s="22">
        <v>2329</v>
      </c>
      <c r="G59" s="23"/>
      <c r="H59" s="22">
        <v>541.66</v>
      </c>
      <c r="I59" s="23"/>
      <c r="J59" s="23"/>
      <c r="K59" s="22">
        <v>-58182</v>
      </c>
      <c r="L59" s="22">
        <v>-14945</v>
      </c>
      <c r="M59" s="23"/>
      <c r="N59" s="22">
        <v>11853.7</v>
      </c>
      <c r="O59" s="22">
        <v>-30056.77</v>
      </c>
      <c r="P59" s="24">
        <f>SUM(D59:H59)+(I59*-1)+((SUM(K59:M59,O59)*-1))+J59-N59</f>
        <v>182884.14</v>
      </c>
      <c r="Q59" s="9">
        <v>1.0452459891054878E-3</v>
      </c>
    </row>
    <row r="60" spans="1:17" ht="15.75" thickBot="1">
      <c r="A60" s="10"/>
      <c r="B60" s="39"/>
      <c r="C60" s="11" t="s">
        <v>40</v>
      </c>
      <c r="D60" s="22">
        <v>376362</v>
      </c>
      <c r="E60" s="22">
        <v>52886.21</v>
      </c>
      <c r="F60" s="22">
        <v>18284</v>
      </c>
      <c r="G60" s="22">
        <v>6505</v>
      </c>
      <c r="H60" s="22">
        <v>10429.969999999999</v>
      </c>
      <c r="I60" s="22">
        <v>-74035</v>
      </c>
      <c r="J60" s="23"/>
      <c r="K60" s="22">
        <v>-108802</v>
      </c>
      <c r="L60" s="22">
        <v>-151459</v>
      </c>
      <c r="M60" s="22">
        <v>-70130.559999999998</v>
      </c>
      <c r="N60" s="22">
        <v>88823.73</v>
      </c>
      <c r="O60" s="22">
        <v>-138192.57</v>
      </c>
      <c r="P60" s="24">
        <f>SUM(D60:H60)+(I60*-1)+((SUM(K60:M60,O60)*-1))+J60-N60</f>
        <v>918262.58</v>
      </c>
      <c r="Q60" s="9">
        <v>5.2481876158898032E-3</v>
      </c>
    </row>
    <row r="61" spans="1:17" ht="15.75" thickBot="1">
      <c r="A61" s="10"/>
      <c r="B61" s="34" t="s">
        <v>10</v>
      </c>
      <c r="C61" s="11" t="s">
        <v>39</v>
      </c>
      <c r="D61" s="22">
        <v>23461</v>
      </c>
      <c r="E61" s="22">
        <v>2807.67</v>
      </c>
      <c r="F61" s="22">
        <v>750</v>
      </c>
      <c r="G61" s="23"/>
      <c r="H61" s="22">
        <v>594.09</v>
      </c>
      <c r="I61" s="23"/>
      <c r="J61" s="22">
        <v>-2427</v>
      </c>
      <c r="K61" s="22">
        <v>-6184</v>
      </c>
      <c r="L61" s="23"/>
      <c r="M61" s="22">
        <v>-14404.74</v>
      </c>
      <c r="N61" s="22">
        <v>679.12</v>
      </c>
      <c r="O61" s="22">
        <v>-607.51</v>
      </c>
      <c r="P61" s="24">
        <f>SUM(D61:H61)+(I61*-1)+((SUM(K61:M61,O61)*-1))+J61-N61</f>
        <v>45702.889999999992</v>
      </c>
      <c r="Q61" s="9">
        <v>2.6120779233797584E-4</v>
      </c>
    </row>
    <row r="62" spans="1:17" ht="15.75" thickBot="1">
      <c r="A62" s="10"/>
      <c r="B62" s="39"/>
      <c r="C62" s="11" t="s">
        <v>40</v>
      </c>
      <c r="D62" s="22">
        <v>198828</v>
      </c>
      <c r="E62" s="22">
        <v>29630.74</v>
      </c>
      <c r="F62" s="22">
        <v>9185</v>
      </c>
      <c r="G62" s="23"/>
      <c r="H62" s="22">
        <v>4494.32</v>
      </c>
      <c r="I62" s="22">
        <v>-35105</v>
      </c>
      <c r="J62" s="23"/>
      <c r="K62" s="22">
        <v>-87847</v>
      </c>
      <c r="L62" s="22">
        <v>-60190.5</v>
      </c>
      <c r="M62" s="22">
        <v>-42904.04</v>
      </c>
      <c r="N62" s="22">
        <v>58838.26</v>
      </c>
      <c r="O62" s="22">
        <v>-71277.320000000007</v>
      </c>
      <c r="P62" s="24">
        <f>SUM(D62:H62)+(I62*-1)+((SUM(K62:M62,O62)*-1))+J62-N62</f>
        <v>480623.65999999992</v>
      </c>
      <c r="Q62" s="9">
        <v>2.7469301213555179E-3</v>
      </c>
    </row>
    <row r="63" spans="1:17" ht="15.75" thickBot="1">
      <c r="A63" s="12"/>
      <c r="B63" s="13" t="s">
        <v>57</v>
      </c>
      <c r="C63" s="14"/>
      <c r="D63" s="25">
        <v>2114325</v>
      </c>
      <c r="E63" s="25">
        <v>292214.40000000002</v>
      </c>
      <c r="F63" s="25">
        <v>81688</v>
      </c>
      <c r="G63" s="25">
        <v>241971.88</v>
      </c>
      <c r="H63" s="25">
        <v>60371.62</v>
      </c>
      <c r="I63" s="25">
        <v>-349180</v>
      </c>
      <c r="J63" s="25">
        <v>-4857</v>
      </c>
      <c r="K63" s="25">
        <v>-910707</v>
      </c>
      <c r="L63" s="25">
        <v>-803945.76</v>
      </c>
      <c r="M63" s="25">
        <v>-278798.19</v>
      </c>
      <c r="N63" s="25">
        <v>498233.42</v>
      </c>
      <c r="O63" s="25">
        <v>-859633</v>
      </c>
      <c r="P63" s="24">
        <f>SUM(D63:H63)+(I63*-1)+((SUM(K63:M63,O63)*-1))+J63-N63</f>
        <v>5489744.4299999997</v>
      </c>
      <c r="Q63" s="9">
        <v>3.1375784399192252E-2</v>
      </c>
    </row>
    <row r="64" spans="1:17" ht="15.75" thickBot="1">
      <c r="A64" s="15" t="s">
        <v>15</v>
      </c>
      <c r="B64" s="34" t="s">
        <v>11</v>
      </c>
      <c r="C64" s="11" t="s">
        <v>39</v>
      </c>
      <c r="D64" s="22">
        <v>705667.86</v>
      </c>
      <c r="E64" s="22">
        <v>14575</v>
      </c>
      <c r="F64" s="22">
        <v>8220</v>
      </c>
      <c r="G64" s="22">
        <v>12576</v>
      </c>
      <c r="H64" s="22">
        <v>23776.81</v>
      </c>
      <c r="I64" s="23"/>
      <c r="J64" s="22">
        <v>-4084.19</v>
      </c>
      <c r="K64" s="22">
        <v>-75037</v>
      </c>
      <c r="L64" s="22">
        <v>-76023</v>
      </c>
      <c r="M64" s="22">
        <v>-338928.32</v>
      </c>
      <c r="N64" s="22">
        <v>51235.71</v>
      </c>
      <c r="O64" s="22">
        <v>-255015.67</v>
      </c>
      <c r="P64" s="24">
        <f>SUM(D64:H64)+(I64*-1)+((SUM(K64:M64,O64)*-1))+J64-N64</f>
        <v>1454499.7600000002</v>
      </c>
      <c r="Q64" s="9">
        <v>8.3129682010418988E-3</v>
      </c>
    </row>
    <row r="65" spans="1:17" ht="15.75" thickBot="1">
      <c r="A65" s="10"/>
      <c r="B65" s="39"/>
      <c r="C65" s="11" t="s">
        <v>40</v>
      </c>
      <c r="D65" s="22">
        <v>578700.43000000005</v>
      </c>
      <c r="E65" s="22">
        <v>560</v>
      </c>
      <c r="F65" s="22">
        <v>14795</v>
      </c>
      <c r="G65" s="22">
        <v>4758</v>
      </c>
      <c r="H65" s="22">
        <v>8506.58</v>
      </c>
      <c r="I65" s="23"/>
      <c r="J65" s="22">
        <v>-4474.88</v>
      </c>
      <c r="K65" s="22">
        <v>-274711</v>
      </c>
      <c r="L65" s="22">
        <v>-53000</v>
      </c>
      <c r="M65" s="22">
        <v>-136514.01</v>
      </c>
      <c r="N65" s="22">
        <v>232923.16</v>
      </c>
      <c r="O65" s="22">
        <v>-357469.37</v>
      </c>
      <c r="P65" s="24">
        <f>SUM(D65:H65)+(I65*-1)+((SUM(K65:M65,O65)*-1))+J65-N65</f>
        <v>1191616.3500000003</v>
      </c>
      <c r="Q65" s="9">
        <v>6.810498769275572E-3</v>
      </c>
    </row>
    <row r="66" spans="1:17" ht="15.75" thickBot="1">
      <c r="A66" s="12"/>
      <c r="B66" s="13" t="s">
        <v>57</v>
      </c>
      <c r="C66" s="14"/>
      <c r="D66" s="25">
        <v>1284368.29</v>
      </c>
      <c r="E66" s="25">
        <v>15135</v>
      </c>
      <c r="F66" s="25">
        <v>23015</v>
      </c>
      <c r="G66" s="25">
        <v>17334</v>
      </c>
      <c r="H66" s="25">
        <v>32283.39</v>
      </c>
      <c r="I66" s="26"/>
      <c r="J66" s="25">
        <v>-8559.07</v>
      </c>
      <c r="K66" s="25">
        <v>-349748</v>
      </c>
      <c r="L66" s="25">
        <v>-129023</v>
      </c>
      <c r="M66" s="25">
        <v>-475442.33</v>
      </c>
      <c r="N66" s="25">
        <v>284158.87</v>
      </c>
      <c r="O66" s="25">
        <v>-612485.04</v>
      </c>
      <c r="P66" s="24">
        <f>SUM(D66:H66)+(I66*-1)+((SUM(K66:M66,O66)*-1))+J66-N66</f>
        <v>2646116.11</v>
      </c>
      <c r="Q66" s="9">
        <v>1.5123466970317467E-2</v>
      </c>
    </row>
    <row r="67" spans="1:17" ht="15.75" thickBot="1">
      <c r="A67" s="15" t="s">
        <v>4</v>
      </c>
      <c r="B67" s="34" t="s">
        <v>0</v>
      </c>
      <c r="C67" s="11" t="s">
        <v>39</v>
      </c>
      <c r="D67" s="22">
        <v>423134</v>
      </c>
      <c r="E67" s="22">
        <v>41130.03</v>
      </c>
      <c r="F67" s="22">
        <v>8017</v>
      </c>
      <c r="G67" s="22">
        <v>212016</v>
      </c>
      <c r="H67" s="22">
        <v>3582.61</v>
      </c>
      <c r="I67" s="23"/>
      <c r="J67" s="23"/>
      <c r="K67" s="22">
        <v>-296958</v>
      </c>
      <c r="L67" s="22">
        <v>-106827.5</v>
      </c>
      <c r="M67" s="22">
        <v>-11820.78</v>
      </c>
      <c r="N67" s="22">
        <v>51415.839999999997</v>
      </c>
      <c r="O67" s="22">
        <v>-313076.87</v>
      </c>
      <c r="P67" s="24">
        <f>SUM(D67:H67)+(I67*-1)+((SUM(K67:M67,O67)*-1))+J67-N67</f>
        <v>1365146.95</v>
      </c>
      <c r="Q67" s="9">
        <v>7.8022860485720078E-3</v>
      </c>
    </row>
    <row r="68" spans="1:17" ht="15.75" thickBot="1">
      <c r="A68" s="10"/>
      <c r="B68" s="39"/>
      <c r="C68" s="11" t="s">
        <v>40</v>
      </c>
      <c r="D68" s="22">
        <v>1236947</v>
      </c>
      <c r="E68" s="22">
        <v>201558.26</v>
      </c>
      <c r="F68" s="22">
        <v>39808</v>
      </c>
      <c r="G68" s="22">
        <v>562249.47</v>
      </c>
      <c r="H68" s="22">
        <v>30226.27</v>
      </c>
      <c r="I68" s="22">
        <v>-253555</v>
      </c>
      <c r="J68" s="23"/>
      <c r="K68" s="22">
        <v>-468137</v>
      </c>
      <c r="L68" s="22">
        <v>-454567.92000000004</v>
      </c>
      <c r="M68" s="22">
        <v>-143868.97</v>
      </c>
      <c r="N68" s="22">
        <v>224040.59</v>
      </c>
      <c r="O68" s="22">
        <v>-921200.11</v>
      </c>
      <c r="P68" s="24">
        <f>SUM(D68:H68)+(I68*-1)+((SUM(K68:M68,O68)*-1))+J68-N68</f>
        <v>4088077.41</v>
      </c>
      <c r="Q68" s="9">
        <v>2.3364773544361204E-2</v>
      </c>
    </row>
    <row r="69" spans="1:17" ht="15.75" thickBot="1">
      <c r="A69" s="10"/>
      <c r="B69" s="34" t="s">
        <v>7</v>
      </c>
      <c r="C69" s="11" t="s">
        <v>39</v>
      </c>
      <c r="D69" s="22">
        <v>186944</v>
      </c>
      <c r="E69" s="22">
        <v>17351.38</v>
      </c>
      <c r="F69" s="22">
        <v>5079</v>
      </c>
      <c r="G69" s="22">
        <v>50548</v>
      </c>
      <c r="H69" s="22">
        <v>1166.28</v>
      </c>
      <c r="I69" s="23"/>
      <c r="J69" s="23"/>
      <c r="K69" s="22">
        <v>-78627</v>
      </c>
      <c r="L69" s="22">
        <v>-18472.5</v>
      </c>
      <c r="M69" s="22">
        <v>-12067.22</v>
      </c>
      <c r="N69" s="22">
        <v>12646.58</v>
      </c>
      <c r="O69" s="22">
        <v>-164358.51999999999</v>
      </c>
      <c r="P69" s="24">
        <f>SUM(D69:H69)+(I69*-1)+((SUM(K69:M69,O69)*-1))+J69-N69</f>
        <v>521967.32</v>
      </c>
      <c r="Q69" s="9">
        <v>2.9832234094992636E-3</v>
      </c>
    </row>
    <row r="70" spans="1:17" ht="15.75" thickBot="1">
      <c r="A70" s="10"/>
      <c r="B70" s="39"/>
      <c r="C70" s="11" t="s">
        <v>40</v>
      </c>
      <c r="D70" s="22">
        <v>1168500</v>
      </c>
      <c r="E70" s="22">
        <v>179329.75</v>
      </c>
      <c r="F70" s="22">
        <v>47922</v>
      </c>
      <c r="G70" s="22">
        <v>178965.24</v>
      </c>
      <c r="H70" s="22">
        <v>26859.78</v>
      </c>
      <c r="I70" s="22">
        <v>-251600</v>
      </c>
      <c r="J70" s="22">
        <v>-5310</v>
      </c>
      <c r="K70" s="22">
        <v>-432106</v>
      </c>
      <c r="L70" s="22">
        <v>-491493.15</v>
      </c>
      <c r="M70" s="22">
        <v>-118736.76</v>
      </c>
      <c r="N70" s="22">
        <v>325621.07</v>
      </c>
      <c r="O70" s="22">
        <v>-589696.56999999995</v>
      </c>
      <c r="P70" s="24">
        <f>SUM(D70:H70)+(I70*-1)+((SUM(K70:M70,O70)*-1))+J70-N70</f>
        <v>3154278.18</v>
      </c>
      <c r="Q70" s="9">
        <v>1.8027788610690671E-2</v>
      </c>
    </row>
    <row r="71" spans="1:17" ht="15.75" thickBot="1">
      <c r="A71" s="10"/>
      <c r="B71" s="34" t="s">
        <v>8</v>
      </c>
      <c r="C71" s="11" t="s">
        <v>39</v>
      </c>
      <c r="D71" s="22">
        <v>333097.5</v>
      </c>
      <c r="E71" s="22">
        <v>28417.68</v>
      </c>
      <c r="F71" s="22">
        <v>8797</v>
      </c>
      <c r="G71" s="22">
        <v>19664</v>
      </c>
      <c r="H71" s="22">
        <v>3019.28</v>
      </c>
      <c r="I71" s="23"/>
      <c r="J71" s="23"/>
      <c r="K71" s="22">
        <v>-147881</v>
      </c>
      <c r="L71" s="22">
        <v>-22958</v>
      </c>
      <c r="M71" s="22">
        <v>-48374.96</v>
      </c>
      <c r="N71" s="22">
        <v>39393.660000000003</v>
      </c>
      <c r="O71" s="22">
        <v>-191169.36</v>
      </c>
      <c r="P71" s="24">
        <f>SUM(D71:H71)+(I71*-1)+((SUM(K71:M71,O71)*-1))+J71-N71</f>
        <v>763985.12</v>
      </c>
      <c r="Q71" s="9">
        <v>4.3664386776036167E-3</v>
      </c>
    </row>
    <row r="72" spans="1:17" ht="15.75" thickBot="1">
      <c r="A72" s="10"/>
      <c r="B72" s="39"/>
      <c r="C72" s="11" t="s">
        <v>40</v>
      </c>
      <c r="D72" s="22">
        <v>1664190</v>
      </c>
      <c r="E72" s="22">
        <v>213020.2</v>
      </c>
      <c r="F72" s="22">
        <v>65905</v>
      </c>
      <c r="G72" s="22">
        <v>84578.65</v>
      </c>
      <c r="H72" s="22">
        <v>44491.31</v>
      </c>
      <c r="I72" s="22">
        <v>-303195</v>
      </c>
      <c r="J72" s="22">
        <v>-9882</v>
      </c>
      <c r="K72" s="22">
        <v>-570601</v>
      </c>
      <c r="L72" s="22">
        <v>-508756</v>
      </c>
      <c r="M72" s="22">
        <v>-284624.45</v>
      </c>
      <c r="N72" s="22">
        <v>391165.15</v>
      </c>
      <c r="O72" s="22">
        <v>-754333.45</v>
      </c>
      <c r="P72" s="24">
        <f>SUM(D72:H72)+(I72*-1)+((SUM(K72:M72,O72)*-1))+J72-N72</f>
        <v>4092647.9100000006</v>
      </c>
      <c r="Q72" s="9">
        <v>2.339089552953284E-2</v>
      </c>
    </row>
    <row r="73" spans="1:17" ht="15.75" thickBot="1">
      <c r="A73" s="10"/>
      <c r="B73" s="34" t="s">
        <v>9</v>
      </c>
      <c r="C73" s="11" t="s">
        <v>39</v>
      </c>
      <c r="D73" s="22">
        <v>261472</v>
      </c>
      <c r="E73" s="22">
        <v>21587.69</v>
      </c>
      <c r="F73" s="22">
        <v>8235</v>
      </c>
      <c r="G73" s="22">
        <v>12093</v>
      </c>
      <c r="H73" s="22">
        <v>16021.84</v>
      </c>
      <c r="I73" s="23"/>
      <c r="J73" s="23"/>
      <c r="K73" s="22">
        <v>-78629</v>
      </c>
      <c r="L73" s="22">
        <v>-23699.5</v>
      </c>
      <c r="M73" s="22">
        <v>-64569.8</v>
      </c>
      <c r="N73" s="22">
        <v>28901.69</v>
      </c>
      <c r="O73" s="22">
        <v>-170672.11</v>
      </c>
      <c r="P73" s="24">
        <f>SUM(D73:H73)+(I73*-1)+((SUM(K73:M73,O73)*-1))+J73-N73</f>
        <v>628078.25</v>
      </c>
      <c r="Q73" s="9">
        <v>3.5896840024339663E-3</v>
      </c>
    </row>
    <row r="74" spans="1:17" ht="15.75" thickBot="1">
      <c r="A74" s="10"/>
      <c r="B74" s="39"/>
      <c r="C74" s="11" t="s">
        <v>40</v>
      </c>
      <c r="D74" s="22">
        <v>1731436</v>
      </c>
      <c r="E74" s="22">
        <v>224952.78</v>
      </c>
      <c r="F74" s="22">
        <v>78766</v>
      </c>
      <c r="G74" s="22">
        <v>51119.3</v>
      </c>
      <c r="H74" s="22">
        <v>45905.04</v>
      </c>
      <c r="I74" s="22">
        <v>-299625</v>
      </c>
      <c r="J74" s="22">
        <v>-3528</v>
      </c>
      <c r="K74" s="22">
        <v>-668436</v>
      </c>
      <c r="L74" s="22">
        <v>-482492.11</v>
      </c>
      <c r="M74" s="22">
        <v>-304464.40999999997</v>
      </c>
      <c r="N74" s="22">
        <v>459558.15</v>
      </c>
      <c r="O74" s="22">
        <v>-805331.42</v>
      </c>
      <c r="P74" s="24">
        <f>SUM(D74:H74)+(I74*-1)+((SUM(K74:M74,O74)*-1))+J74-N74</f>
        <v>4229441.91</v>
      </c>
      <c r="Q74" s="9">
        <v>2.4172720458877153E-2</v>
      </c>
    </row>
    <row r="75" spans="1:17" ht="15.75" thickBot="1">
      <c r="A75" s="10"/>
      <c r="B75" s="34" t="s">
        <v>10</v>
      </c>
      <c r="C75" s="11" t="s">
        <v>39</v>
      </c>
      <c r="D75" s="22">
        <v>187960.5</v>
      </c>
      <c r="E75" s="22">
        <v>17982.810000000001</v>
      </c>
      <c r="F75" s="22">
        <v>5730</v>
      </c>
      <c r="G75" s="22">
        <v>635</v>
      </c>
      <c r="H75" s="22">
        <v>4900.34</v>
      </c>
      <c r="I75" s="23"/>
      <c r="J75" s="22">
        <v>-7533</v>
      </c>
      <c r="K75" s="22">
        <v>-81763</v>
      </c>
      <c r="L75" s="22">
        <v>-14640</v>
      </c>
      <c r="M75" s="22">
        <v>-62681.22</v>
      </c>
      <c r="N75" s="22">
        <v>21386.14</v>
      </c>
      <c r="O75" s="22">
        <v>-58458.02</v>
      </c>
      <c r="P75" s="24">
        <f>SUM(D75:H75)+(I75*-1)+((SUM(K75:M75,O75)*-1))+J75-N75</f>
        <v>405831.75</v>
      </c>
      <c r="Q75" s="9">
        <v>2.3194685386013301E-3</v>
      </c>
    </row>
    <row r="76" spans="1:17" ht="15.75" thickBot="1">
      <c r="A76" s="10"/>
      <c r="B76" s="39"/>
      <c r="C76" s="11" t="s">
        <v>40</v>
      </c>
      <c r="D76" s="22">
        <v>1058046</v>
      </c>
      <c r="E76" s="22">
        <v>147269.57999999999</v>
      </c>
      <c r="F76" s="22">
        <v>49289</v>
      </c>
      <c r="G76" s="22">
        <v>31554.67</v>
      </c>
      <c r="H76" s="22">
        <v>23736.98</v>
      </c>
      <c r="I76" s="22">
        <v>-141780</v>
      </c>
      <c r="J76" s="22">
        <v>-3294</v>
      </c>
      <c r="K76" s="22">
        <v>-359707</v>
      </c>
      <c r="L76" s="22">
        <v>-311609.55</v>
      </c>
      <c r="M76" s="22">
        <v>-220835.22</v>
      </c>
      <c r="N76" s="22">
        <v>233479.07</v>
      </c>
      <c r="O76" s="22">
        <v>-449923.77</v>
      </c>
      <c r="P76" s="24">
        <f>SUM(D76:H76)+(I76*-1)+((SUM(K76:M76,O76)*-1))+J76-N76</f>
        <v>2556978.7000000002</v>
      </c>
      <c r="Q76" s="9">
        <v>1.4614015903200597E-2</v>
      </c>
    </row>
    <row r="77" spans="1:17" ht="15.75" thickBot="1">
      <c r="A77" s="12"/>
      <c r="B77" s="13" t="s">
        <v>57</v>
      </c>
      <c r="C77" s="14"/>
      <c r="D77" s="25">
        <v>8251727</v>
      </c>
      <c r="E77" s="25">
        <v>1092600.1599999999</v>
      </c>
      <c r="F77" s="25">
        <v>317548</v>
      </c>
      <c r="G77" s="25">
        <v>1203423.33</v>
      </c>
      <c r="H77" s="25">
        <v>199909.73</v>
      </c>
      <c r="I77" s="25">
        <v>-1249755</v>
      </c>
      <c r="J77" s="25">
        <v>-29547</v>
      </c>
      <c r="K77" s="25">
        <v>-3182845</v>
      </c>
      <c r="L77" s="25">
        <v>-2435516.23</v>
      </c>
      <c r="M77" s="25">
        <v>-1272043.79</v>
      </c>
      <c r="N77" s="25">
        <v>1787607.94</v>
      </c>
      <c r="O77" s="25">
        <v>-4418220.2</v>
      </c>
      <c r="P77" s="24">
        <f>SUM(D77:H77)+(I77*-1)+((SUM(K77:M77,O77)*-1))+J77-N77</f>
        <v>21806433.5</v>
      </c>
      <c r="Q77" s="9">
        <v>0.12463129472337264</v>
      </c>
    </row>
    <row r="78" spans="1:17" ht="15.75" thickBot="1">
      <c r="A78" s="15" t="s">
        <v>16</v>
      </c>
      <c r="B78" s="34" t="s">
        <v>11</v>
      </c>
      <c r="C78" s="11" t="s">
        <v>39</v>
      </c>
      <c r="D78" s="22">
        <v>33505.949999999997</v>
      </c>
      <c r="E78" s="22">
        <v>90</v>
      </c>
      <c r="F78" s="22">
        <v>715</v>
      </c>
      <c r="G78" s="23"/>
      <c r="H78" s="22">
        <v>199.24</v>
      </c>
      <c r="I78" s="23"/>
      <c r="J78" s="23"/>
      <c r="K78" s="22">
        <v>-34591</v>
      </c>
      <c r="L78" s="23"/>
      <c r="M78" s="22">
        <v>-5234.8999999999996</v>
      </c>
      <c r="N78" s="22">
        <v>20016.830000000002</v>
      </c>
      <c r="O78" s="22">
        <v>-7040</v>
      </c>
      <c r="P78" s="24">
        <f>SUM(D78:H78)+(I78*-1)+((SUM(K78:M78,O78)*-1))+J78-N78</f>
        <v>61359.259999999995</v>
      </c>
      <c r="Q78" s="9">
        <v>3.5068935124434947E-4</v>
      </c>
    </row>
    <row r="79" spans="1:17" ht="15.75" thickBot="1">
      <c r="A79" s="10"/>
      <c r="B79" s="39"/>
      <c r="C79" s="11" t="s">
        <v>40</v>
      </c>
      <c r="D79" s="22">
        <v>129437.46</v>
      </c>
      <c r="E79" s="22">
        <v>375</v>
      </c>
      <c r="F79" s="22">
        <v>4350</v>
      </c>
      <c r="G79" s="23"/>
      <c r="H79" s="22">
        <v>1101.2</v>
      </c>
      <c r="I79" s="22">
        <v>0</v>
      </c>
      <c r="J79" s="22">
        <v>-15828.02</v>
      </c>
      <c r="K79" s="22">
        <v>-191651</v>
      </c>
      <c r="L79" s="22">
        <v>-20000</v>
      </c>
      <c r="M79" s="22">
        <v>-12329.45</v>
      </c>
      <c r="N79" s="22">
        <v>152278.46</v>
      </c>
      <c r="O79" s="22">
        <v>-44364.29</v>
      </c>
      <c r="P79" s="24">
        <f>SUM(D79:H79)+(I79*-1)+((SUM(K79:M79,O79)*-1))+J79-N79</f>
        <v>235501.92</v>
      </c>
      <c r="Q79" s="9">
        <v>1.3459747647151987E-3</v>
      </c>
    </row>
    <row r="80" spans="1:17" ht="15.75" thickBot="1">
      <c r="A80" s="12"/>
      <c r="B80" s="13" t="s">
        <v>57</v>
      </c>
      <c r="C80" s="14"/>
      <c r="D80" s="25">
        <v>162943.41</v>
      </c>
      <c r="E80" s="25">
        <v>465</v>
      </c>
      <c r="F80" s="25">
        <v>5065</v>
      </c>
      <c r="G80" s="26"/>
      <c r="H80" s="25">
        <v>1300.44</v>
      </c>
      <c r="I80" s="25">
        <v>0</v>
      </c>
      <c r="J80" s="25">
        <v>-15828.02</v>
      </c>
      <c r="K80" s="25">
        <v>-226242</v>
      </c>
      <c r="L80" s="25">
        <v>-20000</v>
      </c>
      <c r="M80" s="25">
        <v>-17564.349999999999</v>
      </c>
      <c r="N80" s="25">
        <v>172295.29</v>
      </c>
      <c r="O80" s="25">
        <v>-51404.29</v>
      </c>
      <c r="P80" s="24">
        <f>SUM(D80:H80)+(I80*-1)+((SUM(K80:M80,O80)*-1))+J80-N80</f>
        <v>296861.17999999993</v>
      </c>
      <c r="Q80" s="9">
        <v>1.6966641159595478E-3</v>
      </c>
    </row>
    <row r="81" spans="1:17" ht="15.75" thickBot="1">
      <c r="A81" s="15" t="s">
        <v>43</v>
      </c>
      <c r="B81" s="34" t="s">
        <v>44</v>
      </c>
      <c r="C81" s="11" t="s">
        <v>39</v>
      </c>
      <c r="D81" s="22">
        <v>43321.98</v>
      </c>
      <c r="E81" s="22">
        <v>300</v>
      </c>
      <c r="F81" s="22">
        <v>865</v>
      </c>
      <c r="G81" s="23"/>
      <c r="H81" s="22">
        <v>6890.85</v>
      </c>
      <c r="I81" s="23"/>
      <c r="J81" s="22">
        <v>-7688.38</v>
      </c>
      <c r="K81" s="23"/>
      <c r="L81" s="23"/>
      <c r="M81" s="23"/>
      <c r="N81" s="23"/>
      <c r="O81" s="22">
        <v>-32932.9</v>
      </c>
      <c r="P81" s="24">
        <f>SUM(D81:H81)+(I81*-1)+((SUM(K81:M81,O81)*-1))+J81-N81</f>
        <v>76622.350000000006</v>
      </c>
      <c r="Q81" s="9">
        <v>4.3792317919605757E-4</v>
      </c>
    </row>
    <row r="82" spans="1:17" ht="15.75" thickBot="1">
      <c r="A82" s="10"/>
      <c r="B82" s="39"/>
      <c r="C82" s="11" t="s">
        <v>40</v>
      </c>
      <c r="D82" s="22">
        <v>190469.54</v>
      </c>
      <c r="E82" s="22">
        <v>1200</v>
      </c>
      <c r="F82" s="22">
        <v>4350</v>
      </c>
      <c r="G82" s="23"/>
      <c r="H82" s="22">
        <v>3675.29</v>
      </c>
      <c r="I82" s="22">
        <v>0</v>
      </c>
      <c r="J82" s="22">
        <v>-9582.7199999999993</v>
      </c>
      <c r="K82" s="22">
        <v>-15465</v>
      </c>
      <c r="L82" s="22">
        <v>-6712</v>
      </c>
      <c r="M82" s="22">
        <v>-33308.39</v>
      </c>
      <c r="N82" s="22">
        <v>13297.96</v>
      </c>
      <c r="O82" s="22">
        <v>-137468.13</v>
      </c>
      <c r="P82" s="24">
        <f>SUM(D82:H82)+(I82*-1)+((SUM(K82:M82,O82)*-1))+J82-N82</f>
        <v>369767.67000000004</v>
      </c>
      <c r="Q82" s="9">
        <v>2.1133498725935539E-3</v>
      </c>
    </row>
    <row r="83" spans="1:17" ht="15.75" thickBot="1">
      <c r="A83" s="12"/>
      <c r="B83" s="13" t="s">
        <v>57</v>
      </c>
      <c r="C83" s="14"/>
      <c r="D83" s="25">
        <v>233791.52</v>
      </c>
      <c r="E83" s="25">
        <v>1500</v>
      </c>
      <c r="F83" s="25">
        <v>5215</v>
      </c>
      <c r="G83" s="26"/>
      <c r="H83" s="25">
        <v>10566.14</v>
      </c>
      <c r="I83" s="25">
        <v>0</v>
      </c>
      <c r="J83" s="25">
        <v>-17271.099999999999</v>
      </c>
      <c r="K83" s="25">
        <v>-15465</v>
      </c>
      <c r="L83" s="25">
        <v>-6712</v>
      </c>
      <c r="M83" s="25">
        <v>-33308.39</v>
      </c>
      <c r="N83" s="25">
        <v>13297.96</v>
      </c>
      <c r="O83" s="25">
        <v>-170401.03</v>
      </c>
      <c r="P83" s="24">
        <f>SUM(D83:H83)+(I83*-1)+((SUM(K83:M83,O83)*-1))+J83-N83</f>
        <v>446390.01999999996</v>
      </c>
      <c r="Q83" s="9">
        <v>2.551273051789611E-3</v>
      </c>
    </row>
    <row r="84" spans="1:17" ht="15.75" thickBot="1">
      <c r="A84" s="15" t="s">
        <v>45</v>
      </c>
      <c r="B84" s="34" t="s">
        <v>44</v>
      </c>
      <c r="C84" s="11" t="s">
        <v>46</v>
      </c>
      <c r="D84" s="22">
        <v>9695</v>
      </c>
      <c r="E84" s="22">
        <v>1682.37</v>
      </c>
      <c r="F84" s="22">
        <v>14</v>
      </c>
      <c r="G84" s="23"/>
      <c r="H84" s="22">
        <v>182</v>
      </c>
      <c r="I84" s="23"/>
      <c r="J84" s="23"/>
      <c r="K84" s="23"/>
      <c r="L84" s="23"/>
      <c r="M84" s="22">
        <v>-5687.38</v>
      </c>
      <c r="N84" s="23"/>
      <c r="O84" s="23"/>
      <c r="P84" s="24">
        <f>SUM(D84:H84)+(I84*-1)+((SUM(K84:M84,O84)*-1))+J84-N84</f>
        <v>17260.75</v>
      </c>
      <c r="Q84" s="9">
        <v>9.8651144415543896E-5</v>
      </c>
    </row>
    <row r="85" spans="1:17" ht="15.75" thickBot="1">
      <c r="A85" s="10"/>
      <c r="B85" s="38"/>
      <c r="C85" s="11" t="s">
        <v>39</v>
      </c>
      <c r="D85" s="22">
        <v>17239</v>
      </c>
      <c r="E85" s="22">
        <v>6144.48</v>
      </c>
      <c r="F85" s="22">
        <v>285</v>
      </c>
      <c r="G85" s="22">
        <v>9276</v>
      </c>
      <c r="H85" s="22">
        <v>802.35</v>
      </c>
      <c r="I85" s="23"/>
      <c r="J85" s="23"/>
      <c r="K85" s="23"/>
      <c r="L85" s="22">
        <v>-8000</v>
      </c>
      <c r="M85" s="22">
        <v>-3040</v>
      </c>
      <c r="N85" s="22">
        <v>300</v>
      </c>
      <c r="O85" s="22">
        <v>-21991.14</v>
      </c>
      <c r="P85" s="24">
        <f>SUM(D85:H85)+(I85*-1)+((SUM(K85:M85,O85)*-1))+J85-N85</f>
        <v>66477.97</v>
      </c>
      <c r="Q85" s="9">
        <v>3.7994454580028068E-4</v>
      </c>
    </row>
    <row r="86" spans="1:17" ht="15.75" thickBot="1">
      <c r="A86" s="10"/>
      <c r="B86" s="38"/>
      <c r="C86" s="11" t="s">
        <v>40</v>
      </c>
      <c r="D86" s="22">
        <v>145846.19</v>
      </c>
      <c r="E86" s="22">
        <v>72058.91</v>
      </c>
      <c r="F86" s="22">
        <v>4568</v>
      </c>
      <c r="G86" s="22">
        <v>540</v>
      </c>
      <c r="H86" s="22">
        <v>9391.2099999999991</v>
      </c>
      <c r="I86" s="22">
        <v>-25075</v>
      </c>
      <c r="J86" s="22">
        <v>-6351.6</v>
      </c>
      <c r="K86" s="22">
        <v>-11000</v>
      </c>
      <c r="L86" s="22">
        <v>-11094.88</v>
      </c>
      <c r="M86" s="22">
        <v>-68016.679999999993</v>
      </c>
      <c r="N86" s="22">
        <v>13597.82</v>
      </c>
      <c r="O86" s="22">
        <v>-111973.68</v>
      </c>
      <c r="P86" s="24">
        <f>SUM(D86:H86)+(I86*-1)+((SUM(K86:M86,O86)*-1))+J86-N86</f>
        <v>439615.13</v>
      </c>
      <c r="Q86" s="9">
        <v>2.5125522168438861E-3</v>
      </c>
    </row>
    <row r="87" spans="1:17" ht="15.75" thickBot="1">
      <c r="A87" s="10"/>
      <c r="B87" s="39"/>
      <c r="C87" s="11" t="s">
        <v>41</v>
      </c>
      <c r="D87" s="22">
        <v>2328</v>
      </c>
      <c r="E87" s="22">
        <v>506.19</v>
      </c>
      <c r="F87" s="22">
        <v>4</v>
      </c>
      <c r="G87" s="23"/>
      <c r="H87" s="22">
        <v>106.76</v>
      </c>
      <c r="I87" s="23"/>
      <c r="J87" s="23"/>
      <c r="K87" s="23"/>
      <c r="L87" s="23"/>
      <c r="M87" s="23"/>
      <c r="N87" s="23"/>
      <c r="O87" s="23"/>
      <c r="P87" s="24">
        <f>SUM(D87:H87)+(I87*-1)+((SUM(K87:M87,O87)*-1))+J87-N87</f>
        <v>2944.9500000000003</v>
      </c>
      <c r="Q87" s="9">
        <v>1.6831405804878469E-5</v>
      </c>
    </row>
    <row r="88" spans="1:17" ht="15.75" thickBot="1">
      <c r="A88" s="12"/>
      <c r="B88" s="13" t="s">
        <v>57</v>
      </c>
      <c r="C88" s="14"/>
      <c r="D88" s="25">
        <v>175108.19</v>
      </c>
      <c r="E88" s="25">
        <v>80391.95</v>
      </c>
      <c r="F88" s="25">
        <v>4871</v>
      </c>
      <c r="G88" s="25">
        <v>9816</v>
      </c>
      <c r="H88" s="25">
        <v>10482.32</v>
      </c>
      <c r="I88" s="25">
        <v>-25075</v>
      </c>
      <c r="J88" s="25">
        <v>-6351.6</v>
      </c>
      <c r="K88" s="25">
        <v>-11000</v>
      </c>
      <c r="L88" s="25">
        <v>-19094.88</v>
      </c>
      <c r="M88" s="25">
        <v>-76744.06</v>
      </c>
      <c r="N88" s="25">
        <v>13897.82</v>
      </c>
      <c r="O88" s="25">
        <v>-133964.82</v>
      </c>
      <c r="P88" s="24">
        <f>SUM(D88:H88)+(I88*-1)+((SUM(K88:M88,O88)*-1))+J88-N88</f>
        <v>526298.80000000005</v>
      </c>
      <c r="Q88" s="9">
        <v>3.0079793128645893E-3</v>
      </c>
    </row>
    <row r="89" spans="1:17" ht="15.75" thickBot="1">
      <c r="A89" s="15" t="s">
        <v>17</v>
      </c>
      <c r="B89" s="34" t="s">
        <v>11</v>
      </c>
      <c r="C89" s="11" t="s">
        <v>39</v>
      </c>
      <c r="D89" s="22">
        <v>464587.09</v>
      </c>
      <c r="E89" s="22">
        <v>795</v>
      </c>
      <c r="F89" s="22">
        <v>8645</v>
      </c>
      <c r="G89" s="23"/>
      <c r="H89" s="22">
        <v>2257.04</v>
      </c>
      <c r="I89" s="23"/>
      <c r="J89" s="23"/>
      <c r="K89" s="22">
        <v>-431333</v>
      </c>
      <c r="L89" s="22">
        <v>-36218.199999999997</v>
      </c>
      <c r="M89" s="23"/>
      <c r="N89" s="22">
        <v>180466.03</v>
      </c>
      <c r="O89" s="22">
        <v>-176865.59</v>
      </c>
      <c r="P89" s="24">
        <f>SUM(D89:H89)+(I89*-1)+((SUM(K89:M89,O89)*-1))+J89-N89</f>
        <v>940234.8899999999</v>
      </c>
      <c r="Q89" s="9">
        <v>5.3737669520688858E-3</v>
      </c>
    </row>
    <row r="90" spans="1:17" ht="15.75" thickBot="1">
      <c r="A90" s="10"/>
      <c r="B90" s="39"/>
      <c r="C90" s="11" t="s">
        <v>40</v>
      </c>
      <c r="D90" s="22">
        <v>976078.27</v>
      </c>
      <c r="E90" s="22">
        <v>1400</v>
      </c>
      <c r="F90" s="22">
        <v>32185</v>
      </c>
      <c r="G90" s="23"/>
      <c r="H90" s="22">
        <v>18318.150000000001</v>
      </c>
      <c r="I90" s="23"/>
      <c r="J90" s="22">
        <v>-20663.439999999999</v>
      </c>
      <c r="K90" s="22">
        <v>-1143687</v>
      </c>
      <c r="L90" s="22">
        <v>-161964.6</v>
      </c>
      <c r="M90" s="22">
        <v>-60721.95</v>
      </c>
      <c r="N90" s="22">
        <v>759170.66</v>
      </c>
      <c r="O90" s="22">
        <v>-389901.08</v>
      </c>
      <c r="P90" s="24">
        <f>SUM(D90:H90)+(I90*-1)+((SUM(K90:M90,O90)*-1))+J90-N90</f>
        <v>2004421.9500000002</v>
      </c>
      <c r="Q90" s="9">
        <v>1.1455963342214917E-2</v>
      </c>
    </row>
    <row r="91" spans="1:17" ht="15.75" thickBot="1">
      <c r="A91" s="12"/>
      <c r="B91" s="13" t="s">
        <v>57</v>
      </c>
      <c r="C91" s="14"/>
      <c r="D91" s="25">
        <v>1440665.36</v>
      </c>
      <c r="E91" s="25">
        <v>2195</v>
      </c>
      <c r="F91" s="25">
        <v>40830</v>
      </c>
      <c r="G91" s="26"/>
      <c r="H91" s="25">
        <v>20575.189999999999</v>
      </c>
      <c r="I91" s="26"/>
      <c r="J91" s="25">
        <v>-20663.439999999999</v>
      </c>
      <c r="K91" s="25">
        <v>-1575020</v>
      </c>
      <c r="L91" s="25">
        <v>-198182.8</v>
      </c>
      <c r="M91" s="25">
        <v>-60721.95</v>
      </c>
      <c r="N91" s="25">
        <v>939636.69</v>
      </c>
      <c r="O91" s="25">
        <v>-566766.67000000004</v>
      </c>
      <c r="P91" s="24">
        <f>SUM(D91:H91)+(I91*-1)+((SUM(K91:M91,O91)*-1))+J91-N91</f>
        <v>2944656.84</v>
      </c>
      <c r="Q91" s="9">
        <v>1.68297302942838E-2</v>
      </c>
    </row>
    <row r="92" spans="1:17" ht="15.75" thickBot="1">
      <c r="A92" s="15" t="s">
        <v>5</v>
      </c>
      <c r="B92" s="34" t="s">
        <v>0</v>
      </c>
      <c r="C92" s="11" t="s">
        <v>39</v>
      </c>
      <c r="D92" s="22">
        <v>338365</v>
      </c>
      <c r="E92" s="22">
        <v>32277.61</v>
      </c>
      <c r="F92" s="22">
        <v>4790</v>
      </c>
      <c r="G92" s="22">
        <v>147141.18</v>
      </c>
      <c r="H92" s="22">
        <v>20281.27</v>
      </c>
      <c r="I92" s="23"/>
      <c r="J92" s="23"/>
      <c r="K92" s="22">
        <v>-177176</v>
      </c>
      <c r="L92" s="22">
        <v>-73406.709999999992</v>
      </c>
      <c r="M92" s="22">
        <v>-20049.46</v>
      </c>
      <c r="N92" s="22">
        <v>19657.84</v>
      </c>
      <c r="O92" s="22">
        <v>-282788.14</v>
      </c>
      <c r="P92" s="24">
        <f>SUM(D92:H92)+(I92*-1)+((SUM(K92:M92,O92)*-1))+J92-N92</f>
        <v>1076617.53</v>
      </c>
      <c r="Q92" s="9">
        <v>6.1532408170175785E-3</v>
      </c>
    </row>
    <row r="93" spans="1:17" ht="15.75" thickBot="1">
      <c r="A93" s="10"/>
      <c r="B93" s="39"/>
      <c r="C93" s="11" t="s">
        <v>40</v>
      </c>
      <c r="D93" s="22">
        <v>870415.26</v>
      </c>
      <c r="E93" s="22">
        <v>146181.39000000001</v>
      </c>
      <c r="F93" s="22">
        <v>21744</v>
      </c>
      <c r="G93" s="22">
        <v>477319.8</v>
      </c>
      <c r="H93" s="22">
        <v>29090.31</v>
      </c>
      <c r="I93" s="22">
        <v>-181560</v>
      </c>
      <c r="J93" s="22">
        <v>-4860</v>
      </c>
      <c r="K93" s="22">
        <v>-380168</v>
      </c>
      <c r="L93" s="22">
        <v>-388020.47999999998</v>
      </c>
      <c r="M93" s="22">
        <v>-67024.55</v>
      </c>
      <c r="N93" s="22">
        <v>155418.21</v>
      </c>
      <c r="O93" s="22">
        <v>-629214.81999999995</v>
      </c>
      <c r="P93" s="24">
        <f>SUM(D93:H93)+(I93*-1)+((SUM(K93:M93,O93)*-1))+J93-N93</f>
        <v>3030460.4000000004</v>
      </c>
      <c r="Q93" s="9">
        <v>1.7320127257853046E-2</v>
      </c>
    </row>
    <row r="94" spans="1:17" ht="15.75" thickBot="1">
      <c r="A94" s="10"/>
      <c r="B94" s="34" t="s">
        <v>7</v>
      </c>
      <c r="C94" s="11" t="s">
        <v>39</v>
      </c>
      <c r="D94" s="22">
        <v>279596</v>
      </c>
      <c r="E94" s="22">
        <v>23993.95</v>
      </c>
      <c r="F94" s="22">
        <v>6294</v>
      </c>
      <c r="G94" s="22">
        <v>23869</v>
      </c>
      <c r="H94" s="22">
        <v>8614.4699999999993</v>
      </c>
      <c r="I94" s="23"/>
      <c r="J94" s="23"/>
      <c r="K94" s="22">
        <v>-130140</v>
      </c>
      <c r="L94" s="22">
        <v>-66322.01999999999</v>
      </c>
      <c r="M94" s="22">
        <v>-32117.11</v>
      </c>
      <c r="N94" s="22">
        <v>46344.41</v>
      </c>
      <c r="O94" s="22">
        <v>-123336.36</v>
      </c>
      <c r="P94" s="24">
        <f>SUM(D94:H94)+(I94*-1)+((SUM(K94:M94,O94)*-1))+J94-N94</f>
        <v>647938.49999999988</v>
      </c>
      <c r="Q94" s="9">
        <v>3.7031921866599584E-3</v>
      </c>
    </row>
    <row r="95" spans="1:17" ht="15.75" thickBot="1">
      <c r="A95" s="10"/>
      <c r="B95" s="38"/>
      <c r="C95" s="11" t="s">
        <v>40</v>
      </c>
      <c r="D95" s="22">
        <v>867768.79</v>
      </c>
      <c r="E95" s="22">
        <v>129501</v>
      </c>
      <c r="F95" s="22">
        <v>32687</v>
      </c>
      <c r="G95" s="22">
        <v>86689</v>
      </c>
      <c r="H95" s="22">
        <v>30539.02</v>
      </c>
      <c r="I95" s="22">
        <v>-183217.5</v>
      </c>
      <c r="J95" s="22">
        <v>-2655</v>
      </c>
      <c r="K95" s="22">
        <v>-345770</v>
      </c>
      <c r="L95" s="22">
        <v>-372689.5</v>
      </c>
      <c r="M95" s="22">
        <v>-90910.38</v>
      </c>
      <c r="N95" s="22">
        <v>280199.44</v>
      </c>
      <c r="O95" s="22">
        <v>-416589.37</v>
      </c>
      <c r="P95" s="24">
        <f>SUM(D95:H95)+(I95*-1)+((SUM(K95:M95,O95)*-1))+J95-N95</f>
        <v>2273507.12</v>
      </c>
      <c r="Q95" s="9">
        <v>1.299387797314064E-2</v>
      </c>
    </row>
    <row r="96" spans="1:17" ht="15.75" thickBot="1">
      <c r="A96" s="10"/>
      <c r="B96" s="39"/>
      <c r="C96" s="11" t="s">
        <v>41</v>
      </c>
      <c r="D96" s="22">
        <v>7760</v>
      </c>
      <c r="E96" s="22">
        <v>740.3</v>
      </c>
      <c r="F96" s="22">
        <v>75</v>
      </c>
      <c r="G96" s="23"/>
      <c r="H96" s="22">
        <v>398.12</v>
      </c>
      <c r="I96" s="23"/>
      <c r="J96" s="23"/>
      <c r="K96" s="23"/>
      <c r="L96" s="23"/>
      <c r="M96" s="23"/>
      <c r="N96" s="23"/>
      <c r="O96" s="23"/>
      <c r="P96" s="24">
        <f>SUM(D96:H96)+(I96*-1)+((SUM(K96:M96,O96)*-1))+J96-N96</f>
        <v>8973.42</v>
      </c>
      <c r="Q96" s="9">
        <v>5.1286192797029674E-5</v>
      </c>
    </row>
    <row r="97" spans="1:17" ht="15.75" thickBot="1">
      <c r="A97" s="10"/>
      <c r="B97" s="34" t="s">
        <v>8</v>
      </c>
      <c r="C97" s="11" t="s">
        <v>39</v>
      </c>
      <c r="D97" s="22">
        <v>358638</v>
      </c>
      <c r="E97" s="22">
        <v>27606.58</v>
      </c>
      <c r="F97" s="22">
        <v>7113</v>
      </c>
      <c r="G97" s="22">
        <v>18708</v>
      </c>
      <c r="H97" s="22">
        <v>3506.25</v>
      </c>
      <c r="I97" s="23"/>
      <c r="J97" s="23"/>
      <c r="K97" s="22">
        <v>-128217</v>
      </c>
      <c r="L97" s="22">
        <v>-57325.5</v>
      </c>
      <c r="M97" s="22">
        <v>-43796.04</v>
      </c>
      <c r="N97" s="22">
        <v>40174.04</v>
      </c>
      <c r="O97" s="22">
        <v>-188205.42</v>
      </c>
      <c r="P97" s="24">
        <f>SUM(D97:H97)+(I97*-1)+((SUM(K97:M97,O97)*-1))+J97-N97</f>
        <v>792941.75</v>
      </c>
      <c r="Q97" s="9">
        <v>4.531935813470684E-3</v>
      </c>
    </row>
    <row r="98" spans="1:17" ht="15.75" thickBot="1">
      <c r="A98" s="10"/>
      <c r="B98" s="39"/>
      <c r="C98" s="11" t="s">
        <v>40</v>
      </c>
      <c r="D98" s="22">
        <v>1258548.23</v>
      </c>
      <c r="E98" s="22">
        <v>140908.03</v>
      </c>
      <c r="F98" s="22">
        <v>41562</v>
      </c>
      <c r="G98" s="22">
        <v>45448</v>
      </c>
      <c r="H98" s="22">
        <v>29376.9</v>
      </c>
      <c r="I98" s="22">
        <v>-209950</v>
      </c>
      <c r="J98" s="23"/>
      <c r="K98" s="22">
        <v>-569482</v>
      </c>
      <c r="L98" s="22">
        <v>-453326</v>
      </c>
      <c r="M98" s="22">
        <v>-196214.39</v>
      </c>
      <c r="N98" s="22">
        <v>423059.54</v>
      </c>
      <c r="O98" s="22">
        <v>-467856.49</v>
      </c>
      <c r="P98" s="24">
        <f>SUM(D98:H98)+(I98*-1)+((SUM(K98:M98,O98)*-1))+J98-N98</f>
        <v>2989612.5</v>
      </c>
      <c r="Q98" s="9">
        <v>1.7086667409238605E-2</v>
      </c>
    </row>
    <row r="99" spans="1:17" ht="15.75" thickBot="1">
      <c r="A99" s="10"/>
      <c r="B99" s="34" t="s">
        <v>9</v>
      </c>
      <c r="C99" s="11" t="s">
        <v>39</v>
      </c>
      <c r="D99" s="22">
        <v>211257</v>
      </c>
      <c r="E99" s="22">
        <v>14477.03</v>
      </c>
      <c r="F99" s="22">
        <v>3765</v>
      </c>
      <c r="G99" s="22">
        <v>15358</v>
      </c>
      <c r="H99" s="22">
        <v>1298.32</v>
      </c>
      <c r="I99" s="23"/>
      <c r="J99" s="23"/>
      <c r="K99" s="22">
        <v>-98341</v>
      </c>
      <c r="L99" s="22">
        <v>-30191</v>
      </c>
      <c r="M99" s="22">
        <v>-2000</v>
      </c>
      <c r="N99" s="22">
        <v>24738.29</v>
      </c>
      <c r="O99" s="22">
        <v>-126231.25</v>
      </c>
      <c r="P99" s="24">
        <f>SUM(D99:H99)+(I99*-1)+((SUM(K99:M99,O99)*-1))+J99-N99</f>
        <v>478180.31</v>
      </c>
      <c r="Q99" s="9">
        <v>2.7329655326958301E-3</v>
      </c>
    </row>
    <row r="100" spans="1:17" ht="15.75" thickBot="1">
      <c r="A100" s="10"/>
      <c r="B100" s="38"/>
      <c r="C100" s="11" t="s">
        <v>40</v>
      </c>
      <c r="D100" s="22">
        <v>1320042.51</v>
      </c>
      <c r="E100" s="22">
        <v>149885.15</v>
      </c>
      <c r="F100" s="22">
        <v>41919</v>
      </c>
      <c r="G100" s="22">
        <v>24558</v>
      </c>
      <c r="H100" s="22">
        <v>31680.61</v>
      </c>
      <c r="I100" s="22">
        <v>-213966.25</v>
      </c>
      <c r="J100" s="22">
        <v>-3591</v>
      </c>
      <c r="K100" s="22">
        <v>-544822</v>
      </c>
      <c r="L100" s="22">
        <v>-427300.39</v>
      </c>
      <c r="M100" s="22">
        <v>-226160.76</v>
      </c>
      <c r="N100" s="22">
        <v>337912.95</v>
      </c>
      <c r="O100" s="22">
        <v>-470489.06</v>
      </c>
      <c r="P100" s="24">
        <f>SUM(D100:H100)+(I100*-1)+((SUM(K100:M100,O100)*-1))+J100-N100</f>
        <v>3109319.78</v>
      </c>
      <c r="Q100" s="9">
        <v>1.7770835835690058E-2</v>
      </c>
    </row>
    <row r="101" spans="1:17" ht="15.75" thickBot="1">
      <c r="A101" s="10"/>
      <c r="B101" s="39"/>
      <c r="C101" s="11" t="s">
        <v>41</v>
      </c>
      <c r="D101" s="22">
        <v>5859</v>
      </c>
      <c r="E101" s="22">
        <v>580.61</v>
      </c>
      <c r="F101" s="22">
        <v>75</v>
      </c>
      <c r="G101" s="23"/>
      <c r="H101" s="22">
        <v>261.17</v>
      </c>
      <c r="I101" s="23"/>
      <c r="J101" s="23"/>
      <c r="K101" s="23"/>
      <c r="L101" s="23"/>
      <c r="M101" s="23"/>
      <c r="N101" s="22">
        <v>-33.119999999999997</v>
      </c>
      <c r="O101" s="23"/>
      <c r="P101" s="24">
        <f>SUM(D101:H101)+(I101*-1)+((SUM(K101:M101,O101)*-1))+J101-N101</f>
        <v>6808.9</v>
      </c>
      <c r="Q101" s="9">
        <v>3.891521383549364E-5</v>
      </c>
    </row>
    <row r="102" spans="1:17" ht="15.75" thickBot="1">
      <c r="A102" s="10"/>
      <c r="B102" s="34" t="s">
        <v>10</v>
      </c>
      <c r="C102" s="11" t="s">
        <v>39</v>
      </c>
      <c r="D102" s="22">
        <v>177291</v>
      </c>
      <c r="E102" s="22">
        <v>11408.5</v>
      </c>
      <c r="F102" s="22">
        <v>3665</v>
      </c>
      <c r="G102" s="23"/>
      <c r="H102" s="22">
        <v>1332.21</v>
      </c>
      <c r="I102" s="23"/>
      <c r="J102" s="23"/>
      <c r="K102" s="22">
        <v>-144300</v>
      </c>
      <c r="L102" s="22">
        <v>-16640.57</v>
      </c>
      <c r="M102" s="22">
        <v>-2000</v>
      </c>
      <c r="N102" s="22">
        <v>31684.93</v>
      </c>
      <c r="O102" s="22">
        <v>-60385.26</v>
      </c>
      <c r="P102" s="24">
        <f>SUM(D102:H102)+(I102*-1)+((SUM(K102:M102,O102)*-1))+J102-N102</f>
        <v>385337.61000000004</v>
      </c>
      <c r="Q102" s="9">
        <v>2.2023374542155198E-3</v>
      </c>
    </row>
    <row r="103" spans="1:17" ht="15.75" thickBot="1">
      <c r="A103" s="10"/>
      <c r="B103" s="39"/>
      <c r="C103" s="11" t="s">
        <v>40</v>
      </c>
      <c r="D103" s="22">
        <v>1070122.3500000001</v>
      </c>
      <c r="E103" s="22">
        <v>107395.04</v>
      </c>
      <c r="F103" s="22">
        <v>36401</v>
      </c>
      <c r="G103" s="22">
        <v>6335</v>
      </c>
      <c r="H103" s="22">
        <v>23575.19</v>
      </c>
      <c r="I103" s="22">
        <v>-147687.5</v>
      </c>
      <c r="J103" s="22">
        <v>-8451</v>
      </c>
      <c r="K103" s="22">
        <v>-461763</v>
      </c>
      <c r="L103" s="22">
        <v>-220087.22</v>
      </c>
      <c r="M103" s="22">
        <v>-197223.29</v>
      </c>
      <c r="N103" s="22">
        <v>240987.66</v>
      </c>
      <c r="O103" s="22">
        <v>-422117.94</v>
      </c>
      <c r="P103" s="24">
        <f>SUM(D103:H103)+(I103*-1)+((SUM(K103:M103,O103)*-1))+J103-N103</f>
        <v>2443268.87</v>
      </c>
      <c r="Q103" s="9">
        <v>1.396412497373363E-2</v>
      </c>
    </row>
    <row r="104" spans="1:17" ht="15.75" thickBot="1">
      <c r="A104" s="12"/>
      <c r="B104" s="13" t="s">
        <v>57</v>
      </c>
      <c r="C104" s="14"/>
      <c r="D104" s="25">
        <v>6765663.1399999997</v>
      </c>
      <c r="E104" s="25">
        <v>784955.19</v>
      </c>
      <c r="F104" s="25">
        <v>200090</v>
      </c>
      <c r="G104" s="25">
        <v>845425.98</v>
      </c>
      <c r="H104" s="25">
        <v>179953.84</v>
      </c>
      <c r="I104" s="25">
        <v>-936381.25</v>
      </c>
      <c r="J104" s="25">
        <v>-19557</v>
      </c>
      <c r="K104" s="25">
        <v>-2980179</v>
      </c>
      <c r="L104" s="25">
        <v>-2105309.39</v>
      </c>
      <c r="M104" s="25">
        <v>-877495.98</v>
      </c>
      <c r="N104" s="25">
        <v>1600144.19</v>
      </c>
      <c r="O104" s="25">
        <v>-3187214.11</v>
      </c>
      <c r="P104" s="24">
        <f>SUM(D104:H104)+(I104*-1)+((SUM(K104:M104,O104)*-1))+J104-N104</f>
        <v>17242966.690000001</v>
      </c>
      <c r="Q104" s="9">
        <v>9.8549506660348077E-2</v>
      </c>
    </row>
    <row r="105" spans="1:17" ht="15.75" thickBot="1">
      <c r="A105" s="15" t="s">
        <v>18</v>
      </c>
      <c r="B105" s="34" t="s">
        <v>11</v>
      </c>
      <c r="C105" s="11" t="s">
        <v>39</v>
      </c>
      <c r="D105" s="22">
        <v>86924.73</v>
      </c>
      <c r="E105" s="22">
        <v>120</v>
      </c>
      <c r="F105" s="22">
        <v>2400</v>
      </c>
      <c r="G105" s="22">
        <v>4558</v>
      </c>
      <c r="H105" s="22">
        <v>507.42</v>
      </c>
      <c r="I105" s="23"/>
      <c r="J105" s="23"/>
      <c r="K105" s="22">
        <v>-135512</v>
      </c>
      <c r="L105" s="22">
        <v>-9375</v>
      </c>
      <c r="M105" s="23"/>
      <c r="N105" s="22">
        <v>83351.91</v>
      </c>
      <c r="O105" s="22">
        <v>-28862.55</v>
      </c>
      <c r="P105" s="24">
        <f>SUM(D105:H105)+(I105*-1)+((SUM(K105:M105,O105)*-1))+J105-N105</f>
        <v>184907.78999999995</v>
      </c>
      <c r="Q105" s="9">
        <v>1.056811847390702E-3</v>
      </c>
    </row>
    <row r="106" spans="1:17" ht="15.75" thickBot="1">
      <c r="A106" s="10"/>
      <c r="B106" s="38"/>
      <c r="C106" s="11" t="s">
        <v>40</v>
      </c>
      <c r="D106" s="22">
        <v>580063.47</v>
      </c>
      <c r="E106" s="22">
        <v>440</v>
      </c>
      <c r="F106" s="22">
        <v>16600</v>
      </c>
      <c r="G106" s="22">
        <v>5820</v>
      </c>
      <c r="H106" s="22">
        <v>7436.37</v>
      </c>
      <c r="I106" s="23"/>
      <c r="J106" s="22">
        <v>-31989.5</v>
      </c>
      <c r="K106" s="22">
        <v>-777382</v>
      </c>
      <c r="L106" s="22">
        <v>-32650</v>
      </c>
      <c r="M106" s="22">
        <v>-203442.81</v>
      </c>
      <c r="N106" s="22">
        <v>558993.57999999996</v>
      </c>
      <c r="O106" s="22">
        <v>-102867.66</v>
      </c>
      <c r="P106" s="24">
        <f>SUM(D106:H106)+(I106*-1)+((SUM(K106:M106,O106)*-1))+J106-N106</f>
        <v>1135719.23</v>
      </c>
      <c r="Q106" s="9">
        <v>6.4910274335843064E-3</v>
      </c>
    </row>
    <row r="107" spans="1:17" ht="15.75" thickBot="1">
      <c r="A107" s="10"/>
      <c r="B107" s="39"/>
      <c r="C107" s="11" t="s">
        <v>41</v>
      </c>
      <c r="D107" s="22">
        <v>3844.19</v>
      </c>
      <c r="E107" s="23"/>
      <c r="F107" s="22">
        <v>100</v>
      </c>
      <c r="G107" s="23"/>
      <c r="H107" s="22">
        <v>86.36</v>
      </c>
      <c r="I107" s="23"/>
      <c r="J107" s="23"/>
      <c r="K107" s="23"/>
      <c r="L107" s="23"/>
      <c r="M107" s="22">
        <v>-2126.19</v>
      </c>
      <c r="N107" s="23"/>
      <c r="O107" s="23"/>
      <c r="P107" s="24">
        <f>SUM(D107:H107)+(I107*-1)+((SUM(K107:M107,O107)*-1))+J107-N107</f>
        <v>6156.74</v>
      </c>
      <c r="Q107" s="9">
        <v>3.5187894319131886E-5</v>
      </c>
    </row>
    <row r="108" spans="1:17" ht="15.75" thickBot="1">
      <c r="A108" s="12"/>
      <c r="B108" s="13" t="s">
        <v>57</v>
      </c>
      <c r="C108" s="14"/>
      <c r="D108" s="25">
        <v>670832.39</v>
      </c>
      <c r="E108" s="25">
        <v>560</v>
      </c>
      <c r="F108" s="25">
        <v>19100</v>
      </c>
      <c r="G108" s="25">
        <v>10378</v>
      </c>
      <c r="H108" s="25">
        <v>8030.15</v>
      </c>
      <c r="I108" s="26"/>
      <c r="J108" s="25">
        <v>-31989.5</v>
      </c>
      <c r="K108" s="25">
        <v>-912894</v>
      </c>
      <c r="L108" s="25">
        <v>-42025</v>
      </c>
      <c r="M108" s="25">
        <v>-205569</v>
      </c>
      <c r="N108" s="25">
        <v>642345.49</v>
      </c>
      <c r="O108" s="25">
        <v>-131730.21</v>
      </c>
      <c r="P108" s="24">
        <f>SUM(D108:H108)+(I108*-1)+((SUM(K108:M108,O108)*-1))+J108-N108</f>
        <v>1326783.76</v>
      </c>
      <c r="Q108" s="9">
        <v>7.5830271752941403E-3</v>
      </c>
    </row>
    <row r="109" spans="1:17" ht="15.75" thickBot="1">
      <c r="A109" s="15" t="s">
        <v>6</v>
      </c>
      <c r="B109" s="34" t="s">
        <v>0</v>
      </c>
      <c r="C109" s="11" t="s">
        <v>39</v>
      </c>
      <c r="D109" s="22">
        <v>159254</v>
      </c>
      <c r="E109" s="22">
        <v>15804.12</v>
      </c>
      <c r="F109" s="22">
        <v>950</v>
      </c>
      <c r="G109" s="22">
        <v>69950</v>
      </c>
      <c r="H109" s="22">
        <v>542.38</v>
      </c>
      <c r="I109" s="23"/>
      <c r="J109" s="23"/>
      <c r="K109" s="22">
        <v>-66829</v>
      </c>
      <c r="L109" s="22">
        <v>-33786.5</v>
      </c>
      <c r="M109" s="22">
        <v>-4231.07</v>
      </c>
      <c r="N109" s="22">
        <v>17693.63</v>
      </c>
      <c r="O109" s="22">
        <v>-156155.49</v>
      </c>
      <c r="P109" s="24">
        <f>SUM(D109:H109)+(I109*-1)+((SUM(K109:M109,O109)*-1))+J109-N109</f>
        <v>489808.93</v>
      </c>
      <c r="Q109" s="9">
        <v>2.799427110030157E-3</v>
      </c>
    </row>
    <row r="110" spans="1:17" ht="15.75" thickBot="1">
      <c r="A110" s="10"/>
      <c r="B110" s="39"/>
      <c r="C110" s="11" t="s">
        <v>40</v>
      </c>
      <c r="D110" s="22">
        <v>576840</v>
      </c>
      <c r="E110" s="22">
        <v>94620.64</v>
      </c>
      <c r="F110" s="22">
        <v>7002</v>
      </c>
      <c r="G110" s="22">
        <v>214968</v>
      </c>
      <c r="H110" s="22">
        <v>10212.31</v>
      </c>
      <c r="I110" s="22">
        <v>-117555</v>
      </c>
      <c r="J110" s="23"/>
      <c r="K110" s="22">
        <v>-290547</v>
      </c>
      <c r="L110" s="22">
        <v>-271309.93</v>
      </c>
      <c r="M110" s="22">
        <v>-58775.57</v>
      </c>
      <c r="N110" s="22">
        <v>137614.01999999999</v>
      </c>
      <c r="O110" s="22">
        <v>-255174.71</v>
      </c>
      <c r="P110" s="24">
        <f>SUM(D110:H110)+(I110*-1)+((SUM(K110:M110,O110)*-1))+J110-N110</f>
        <v>1759391.14</v>
      </c>
      <c r="Q110" s="9">
        <v>1.0055527681912339E-2</v>
      </c>
    </row>
    <row r="111" spans="1:17" ht="15.75" thickBot="1">
      <c r="A111" s="10"/>
      <c r="B111" s="34" t="s">
        <v>7</v>
      </c>
      <c r="C111" s="11" t="s">
        <v>39</v>
      </c>
      <c r="D111" s="22">
        <v>176058</v>
      </c>
      <c r="E111" s="22">
        <v>15073.57</v>
      </c>
      <c r="F111" s="22">
        <v>1840</v>
      </c>
      <c r="G111" s="22">
        <v>18630</v>
      </c>
      <c r="H111" s="22">
        <v>2477.5300000000002</v>
      </c>
      <c r="I111" s="23"/>
      <c r="J111" s="23"/>
      <c r="K111" s="22">
        <v>-107035</v>
      </c>
      <c r="L111" s="22">
        <v>-31995.5</v>
      </c>
      <c r="M111" s="22">
        <v>-27590.2</v>
      </c>
      <c r="N111" s="22">
        <v>33775.01</v>
      </c>
      <c r="O111" s="22">
        <v>-57851.51</v>
      </c>
      <c r="P111" s="24">
        <f>SUM(D111:H111)+(I111*-1)+((SUM(K111:M111,O111)*-1))+J111-N111</f>
        <v>404776.30000000005</v>
      </c>
      <c r="Q111" s="9">
        <v>2.3134362775249933E-3</v>
      </c>
    </row>
    <row r="112" spans="1:17" ht="15.75" thickBot="1">
      <c r="A112" s="10"/>
      <c r="B112" s="39"/>
      <c r="C112" s="11" t="s">
        <v>40</v>
      </c>
      <c r="D112" s="22">
        <v>508021.76000000001</v>
      </c>
      <c r="E112" s="22">
        <v>76191.789999999994</v>
      </c>
      <c r="F112" s="22">
        <v>10704</v>
      </c>
      <c r="G112" s="22">
        <v>65634</v>
      </c>
      <c r="H112" s="22">
        <v>8180.32</v>
      </c>
      <c r="I112" s="22">
        <v>-107610</v>
      </c>
      <c r="J112" s="22">
        <v>-6560</v>
      </c>
      <c r="K112" s="22">
        <v>-202330</v>
      </c>
      <c r="L112" s="22">
        <v>-156769</v>
      </c>
      <c r="M112" s="22">
        <v>-101327.48</v>
      </c>
      <c r="N112" s="22">
        <v>137120.98000000001</v>
      </c>
      <c r="O112" s="22">
        <v>-193592.84</v>
      </c>
      <c r="P112" s="24">
        <f>SUM(D112:H112)+(I112*-1)+((SUM(K112:M112,O112)*-1))+J112-N112</f>
        <v>1286680.21</v>
      </c>
      <c r="Q112" s="9">
        <v>7.3538215438687391E-3</v>
      </c>
    </row>
    <row r="113" spans="1:17" ht="15.75" thickBot="1">
      <c r="A113" s="10"/>
      <c r="B113" s="34" t="s">
        <v>8</v>
      </c>
      <c r="C113" s="11" t="s">
        <v>39</v>
      </c>
      <c r="D113" s="22">
        <v>144058.20000000001</v>
      </c>
      <c r="E113" s="22">
        <v>11618.92</v>
      </c>
      <c r="F113" s="22">
        <v>1575</v>
      </c>
      <c r="G113" s="22">
        <v>14609</v>
      </c>
      <c r="H113" s="22">
        <v>1526.59</v>
      </c>
      <c r="I113" s="23"/>
      <c r="J113" s="23"/>
      <c r="K113" s="22">
        <v>-83000</v>
      </c>
      <c r="L113" s="22">
        <v>-13520</v>
      </c>
      <c r="M113" s="22">
        <v>-38227.18</v>
      </c>
      <c r="N113" s="22">
        <v>22167.24</v>
      </c>
      <c r="O113" s="22">
        <v>-60770.21</v>
      </c>
      <c r="P113" s="24">
        <f>SUM(D113:H113)+(I113*-1)+((SUM(K113:M113,O113)*-1))+J113-N113</f>
        <v>346737.86</v>
      </c>
      <c r="Q113" s="9">
        <v>1.9817265588805027E-3</v>
      </c>
    </row>
    <row r="114" spans="1:17" ht="15.75" thickBot="1">
      <c r="A114" s="10"/>
      <c r="B114" s="39"/>
      <c r="C114" s="11" t="s">
        <v>40</v>
      </c>
      <c r="D114" s="22">
        <v>635976.63</v>
      </c>
      <c r="E114" s="22">
        <v>89976.36</v>
      </c>
      <c r="F114" s="22">
        <v>17239</v>
      </c>
      <c r="G114" s="22">
        <v>37181.65</v>
      </c>
      <c r="H114" s="22">
        <v>9516.09</v>
      </c>
      <c r="I114" s="22">
        <v>-125120</v>
      </c>
      <c r="J114" s="22">
        <v>-963</v>
      </c>
      <c r="K114" s="22">
        <v>-343037</v>
      </c>
      <c r="L114" s="22">
        <v>-185787</v>
      </c>
      <c r="M114" s="22">
        <v>-151177.42000000001</v>
      </c>
      <c r="N114" s="22">
        <v>245721.94</v>
      </c>
      <c r="O114" s="22">
        <v>-219832.17</v>
      </c>
      <c r="P114" s="24">
        <f>SUM(D114:H114)+(I114*-1)+((SUM(K114:M114,O114)*-1))+J114-N114</f>
        <v>1568158.3800000001</v>
      </c>
      <c r="Q114" s="9">
        <v>8.9625664476819019E-3</v>
      </c>
    </row>
    <row r="115" spans="1:17" ht="15.75" thickBot="1">
      <c r="A115" s="10"/>
      <c r="B115" s="34" t="s">
        <v>9</v>
      </c>
      <c r="C115" s="11" t="s">
        <v>39</v>
      </c>
      <c r="D115" s="22">
        <v>148025.20000000001</v>
      </c>
      <c r="E115" s="22">
        <v>10135.02</v>
      </c>
      <c r="F115" s="22">
        <v>2680</v>
      </c>
      <c r="G115" s="22">
        <v>11740</v>
      </c>
      <c r="H115" s="22">
        <v>2250.46</v>
      </c>
      <c r="I115" s="23"/>
      <c r="J115" s="23"/>
      <c r="K115" s="22">
        <v>-55620</v>
      </c>
      <c r="L115" s="22">
        <v>-21517.5</v>
      </c>
      <c r="M115" s="22">
        <v>-41368.04</v>
      </c>
      <c r="N115" s="22">
        <v>8895.5400000000009</v>
      </c>
      <c r="O115" s="22">
        <v>-61183.45</v>
      </c>
      <c r="P115" s="24">
        <f>SUM(D115:H115)+(I115*-1)+((SUM(K115:M115,O115)*-1))+J115-N115</f>
        <v>345624.13</v>
      </c>
      <c r="Q115" s="9">
        <v>1.9753612074867384E-3</v>
      </c>
    </row>
    <row r="116" spans="1:17" ht="15.75" thickBot="1">
      <c r="A116" s="10"/>
      <c r="B116" s="38"/>
      <c r="C116" s="11" t="s">
        <v>40</v>
      </c>
      <c r="D116" s="22">
        <v>468738.83</v>
      </c>
      <c r="E116" s="22">
        <v>63951.56</v>
      </c>
      <c r="F116" s="22">
        <v>16160</v>
      </c>
      <c r="G116" s="22">
        <v>4558</v>
      </c>
      <c r="H116" s="22">
        <v>10474.26</v>
      </c>
      <c r="I116" s="22">
        <v>-95030</v>
      </c>
      <c r="J116" s="23"/>
      <c r="K116" s="22">
        <v>-210410</v>
      </c>
      <c r="L116" s="22">
        <v>-204774.16999999998</v>
      </c>
      <c r="M116" s="22">
        <v>-85319.41</v>
      </c>
      <c r="N116" s="22">
        <v>174527.35</v>
      </c>
      <c r="O116" s="22">
        <v>-134587.87</v>
      </c>
      <c r="P116" s="24">
        <f>SUM(D116:H116)+(I116*-1)+((SUM(K116:M116,O116)*-1))+J116-N116</f>
        <v>1119476.75</v>
      </c>
      <c r="Q116" s="9">
        <v>6.3981960537110921E-3</v>
      </c>
    </row>
    <row r="117" spans="1:17" ht="15.75" thickBot="1">
      <c r="A117" s="10"/>
      <c r="B117" s="39"/>
      <c r="C117" s="11" t="s">
        <v>41</v>
      </c>
      <c r="D117" s="22">
        <v>2427</v>
      </c>
      <c r="E117" s="22">
        <v>466.19</v>
      </c>
      <c r="F117" s="22">
        <v>100</v>
      </c>
      <c r="G117" s="23"/>
      <c r="H117" s="23"/>
      <c r="I117" s="23"/>
      <c r="J117" s="23"/>
      <c r="K117" s="23"/>
      <c r="L117" s="23"/>
      <c r="M117" s="22">
        <v>-750</v>
      </c>
      <c r="N117" s="23"/>
      <c r="O117" s="22">
        <v>-2243.19</v>
      </c>
      <c r="P117" s="24">
        <f>SUM(D117:H117)+(I117*-1)+((SUM(K117:M117,O117)*-1))+J117-N117</f>
        <v>5986.38</v>
      </c>
      <c r="Q117" s="9">
        <v>3.42142281132815E-5</v>
      </c>
    </row>
    <row r="118" spans="1:17" ht="15.75" thickBot="1">
      <c r="A118" s="10"/>
      <c r="B118" s="34" t="s">
        <v>10</v>
      </c>
      <c r="C118" s="11" t="s">
        <v>39</v>
      </c>
      <c r="D118" s="22">
        <v>12353</v>
      </c>
      <c r="E118" s="22">
        <v>1360.91</v>
      </c>
      <c r="F118" s="22">
        <v>200</v>
      </c>
      <c r="G118" s="23"/>
      <c r="H118" s="22">
        <v>464.68</v>
      </c>
      <c r="I118" s="23"/>
      <c r="J118" s="23"/>
      <c r="K118" s="23"/>
      <c r="L118" s="23"/>
      <c r="M118" s="22">
        <v>-9041.2999999999993</v>
      </c>
      <c r="N118" s="23"/>
      <c r="O118" s="22">
        <v>-32.36</v>
      </c>
      <c r="P118" s="24">
        <f>SUM(D118:H118)+(I118*-1)+((SUM(K118:M118,O118)*-1))+J118-N118</f>
        <v>23452.25</v>
      </c>
      <c r="Q118" s="9">
        <v>1.3403770413333369E-4</v>
      </c>
    </row>
    <row r="119" spans="1:17" ht="15.75" thickBot="1">
      <c r="A119" s="10"/>
      <c r="B119" s="39"/>
      <c r="C119" s="11" t="s">
        <v>40</v>
      </c>
      <c r="D119" s="22">
        <v>76185.03</v>
      </c>
      <c r="E119" s="22">
        <v>11417.02</v>
      </c>
      <c r="F119" s="22">
        <v>2485</v>
      </c>
      <c r="G119" s="23"/>
      <c r="H119" s="22">
        <v>2024.98</v>
      </c>
      <c r="I119" s="22">
        <v>-9520</v>
      </c>
      <c r="J119" s="23"/>
      <c r="K119" s="22">
        <v>-23288</v>
      </c>
      <c r="L119" s="22">
        <v>-34516.5</v>
      </c>
      <c r="M119" s="22">
        <v>-24696.880000000001</v>
      </c>
      <c r="N119" s="22">
        <v>28467.17</v>
      </c>
      <c r="O119" s="22">
        <v>-21930.05</v>
      </c>
      <c r="P119" s="24">
        <f>SUM(D119:H119)+(I119*-1)+((SUM(K119:M119,O119)*-1))+J119-N119</f>
        <v>177596.29000000004</v>
      </c>
      <c r="Q119" s="9">
        <v>1.0150241010648332E-3</v>
      </c>
    </row>
    <row r="120" spans="1:17" ht="15.75" thickBot="1">
      <c r="A120" s="12"/>
      <c r="B120" s="13" t="s">
        <v>57</v>
      </c>
      <c r="C120" s="14"/>
      <c r="D120" s="25">
        <v>2907937.65</v>
      </c>
      <c r="E120" s="25">
        <v>390616.1</v>
      </c>
      <c r="F120" s="25">
        <v>60935</v>
      </c>
      <c r="G120" s="25">
        <v>437270.65</v>
      </c>
      <c r="H120" s="25">
        <v>47669.599999999999</v>
      </c>
      <c r="I120" s="25">
        <v>-454835</v>
      </c>
      <c r="J120" s="25">
        <v>-7523</v>
      </c>
      <c r="K120" s="25">
        <v>-1382096</v>
      </c>
      <c r="L120" s="25">
        <v>-953976.1</v>
      </c>
      <c r="M120" s="25">
        <v>-542504.55000000005</v>
      </c>
      <c r="N120" s="25">
        <v>805982.88</v>
      </c>
      <c r="O120" s="25">
        <v>-1163353.8500000001</v>
      </c>
      <c r="P120" s="24">
        <f>SUM(D120:H120)+(I120*-1)+((SUM(K120:M120,O120)*-1))+J120-N120</f>
        <v>7527688.6200000001</v>
      </c>
      <c r="Q120" s="9">
        <v>4.3023338914407912E-2</v>
      </c>
    </row>
    <row r="121" spans="1:17" ht="15.75" thickBot="1">
      <c r="A121" s="16" t="s">
        <v>68</v>
      </c>
      <c r="B121" s="17"/>
      <c r="C121" s="18"/>
      <c r="D121" s="24">
        <v>68511641.730000004</v>
      </c>
      <c r="E121" s="24">
        <v>8110657.8899999997</v>
      </c>
      <c r="F121" s="24">
        <v>1869166</v>
      </c>
      <c r="G121" s="24">
        <v>9325559.1600000001</v>
      </c>
      <c r="H121" s="24">
        <v>1684524.15</v>
      </c>
      <c r="I121" s="24">
        <v>-9020731.25</v>
      </c>
      <c r="J121" s="24">
        <v>-403734.43</v>
      </c>
      <c r="K121" s="24">
        <v>-34055024.219999999</v>
      </c>
      <c r="L121" s="24">
        <v>-21181402.57</v>
      </c>
      <c r="M121" s="24">
        <v>-9881864.5</v>
      </c>
      <c r="N121" s="24">
        <v>19868292.260000002</v>
      </c>
      <c r="O121" s="24">
        <v>-31599014.920000002</v>
      </c>
      <c r="P121" s="24">
        <f>SUM(D121:H121)+(I121*-1)+((SUM(K121:M121,O121)*-1))+J121-N121</f>
        <v>174967559.70000002</v>
      </c>
      <c r="Q121" s="9">
        <v>1</v>
      </c>
    </row>
  </sheetData>
  <mergeCells count="81">
    <mergeCell ref="A121:C121"/>
    <mergeCell ref="B113:B114"/>
    <mergeCell ref="B115:B117"/>
    <mergeCell ref="B118:B119"/>
    <mergeCell ref="B120:C120"/>
    <mergeCell ref="A105:A108"/>
    <mergeCell ref="B105:B107"/>
    <mergeCell ref="B108:C108"/>
    <mergeCell ref="A109:A120"/>
    <mergeCell ref="B109:B110"/>
    <mergeCell ref="B111:B112"/>
    <mergeCell ref="B97:B98"/>
    <mergeCell ref="B99:B101"/>
    <mergeCell ref="B102:B103"/>
    <mergeCell ref="B104:C104"/>
    <mergeCell ref="A89:A91"/>
    <mergeCell ref="B89:B90"/>
    <mergeCell ref="B91:C91"/>
    <mergeCell ref="A92:A104"/>
    <mergeCell ref="B92:B93"/>
    <mergeCell ref="B94:B96"/>
    <mergeCell ref="A81:A83"/>
    <mergeCell ref="B81:B82"/>
    <mergeCell ref="B83:C83"/>
    <mergeCell ref="A84:A88"/>
    <mergeCell ref="B84:B87"/>
    <mergeCell ref="B88:C88"/>
    <mergeCell ref="B75:B76"/>
    <mergeCell ref="B77:C77"/>
    <mergeCell ref="A78:A80"/>
    <mergeCell ref="B78:B79"/>
    <mergeCell ref="B80:C80"/>
    <mergeCell ref="A67:A77"/>
    <mergeCell ref="B67:B68"/>
    <mergeCell ref="B69:B70"/>
    <mergeCell ref="B71:B72"/>
    <mergeCell ref="B73:B74"/>
    <mergeCell ref="B61:B62"/>
    <mergeCell ref="B63:C63"/>
    <mergeCell ref="A64:A66"/>
    <mergeCell ref="B64:B65"/>
    <mergeCell ref="B66:C66"/>
    <mergeCell ref="A52:A63"/>
    <mergeCell ref="B52:B53"/>
    <mergeCell ref="B54:B55"/>
    <mergeCell ref="B56:B58"/>
    <mergeCell ref="B59:B60"/>
    <mergeCell ref="B47:C47"/>
    <mergeCell ref="A48:A51"/>
    <mergeCell ref="B48:B50"/>
    <mergeCell ref="B51:C51"/>
    <mergeCell ref="B38:B40"/>
    <mergeCell ref="B41:B43"/>
    <mergeCell ref="B44:B46"/>
    <mergeCell ref="B27:C27"/>
    <mergeCell ref="A28:A31"/>
    <mergeCell ref="B28:B30"/>
    <mergeCell ref="B31:C31"/>
    <mergeCell ref="A32:A47"/>
    <mergeCell ref="B32:B34"/>
    <mergeCell ref="B35:B37"/>
    <mergeCell ref="B21:B22"/>
    <mergeCell ref="B23:B24"/>
    <mergeCell ref="B25:B26"/>
    <mergeCell ref="A13:A16"/>
    <mergeCell ref="B13:B15"/>
    <mergeCell ref="B16:C16"/>
    <mergeCell ref="A17:A27"/>
    <mergeCell ref="B17:B18"/>
    <mergeCell ref="B19:B20"/>
    <mergeCell ref="F1:F4"/>
    <mergeCell ref="G1:G4"/>
    <mergeCell ref="H1:H4"/>
    <mergeCell ref="I1:I4"/>
    <mergeCell ref="J1:J4"/>
    <mergeCell ref="K1:K4"/>
    <mergeCell ref="A1:A4"/>
    <mergeCell ref="B1:B4"/>
    <mergeCell ref="C1:C4"/>
    <mergeCell ref="D1:D4"/>
    <mergeCell ref="E1:E4"/>
  </mergeCells>
  <hyperlinks>
    <hyperlink ref="A56" r:id="rId1" display="https://secure.collegeincolorado.org/Home/COF/College_Opportunity_Fund.aspx" xr:uid="{41AFCD2D-32A6-4125-A7FB-54DD346F60A5}"/>
  </hyperlinks>
  <pageMargins left="0.25" right="0.25" top="0.75" bottom="0.75" header="0.3" footer="0.3"/>
  <pageSetup scale="73" fitToHeight="0" pageOrder="overThenDown" orientation="landscape" horizontalDpi="4294967295" verticalDpi="4294967295" r:id="rId2"/>
  <headerFooter>
    <oddFooter>&amp;L&amp;8&amp;Z&amp;F&amp;R&amp;8&amp;P of &amp;N</oddFooter>
  </headerFooter>
  <rowBreaks count="3" manualBreakCount="3">
    <brk id="31" max="16383" man="1"/>
    <brk id="88" max="16383" man="1"/>
    <brk id="10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Averages</vt:lpstr>
      <vt:lpstr>Totals</vt:lpstr>
      <vt:lpstr>Averages!Print_Area</vt:lpstr>
      <vt:lpstr>Averages!Print_Titles</vt:lpstr>
      <vt:lpstr>Totals!Print_Titles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rmarschk</dc:creator>
  <cp:lastModifiedBy>rmarschk</cp:lastModifiedBy>
  <cp:lastPrinted>2018-12-06T21:22:13Z</cp:lastPrinted>
  <dcterms:created xsi:type="dcterms:W3CDTF">2018-05-08T19:52:12Z</dcterms:created>
  <dcterms:modified xsi:type="dcterms:W3CDTF">2018-12-06T21:23:31Z</dcterms:modified>
</cp:coreProperties>
</file>