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fileSharing readOnlyRecommended="1" userName="rmarschk" algorithmName="SHA-512" hashValue="FE0SXwypsQTeuok2qqDTTBQm8GgrMQMvi7rR/x3ZLEC1JSa7Lifex2zFq0I73vgp1hs5JKkKq+gbKChOFlEs9w==" saltValue="clxYSIXSdKrSyEqce/w24A==" spinCount="100000"/>
  <workbookPr defaultThemeVersion="123820"/>
  <mc:AlternateContent xmlns:mc="http://schemas.openxmlformats.org/markup-compatibility/2006">
    <mc:Choice Requires="x15">
      <x15ac:absPath xmlns:x15ac="http://schemas.microsoft.com/office/spreadsheetml/2010/11/ac" url="G:\Documents\INSTITUTIONAL RESEARCH\Persistence Rates\Retention Rates\"/>
    </mc:Choice>
  </mc:AlternateContent>
  <workbookProtection workbookAlgorithmName="SHA-512" workbookHashValue="sD/m8PpOBhlY+ULOPeY1r9L+6mdYWcYPbuH6YUdx65Eqlnuzea9MyUfDo0yTvosZ/JoJpijWXuiU6S+Pf5U7kg==" workbookSaltValue="hJK8TKc+oDDjpTraprUB8w==" workbookSpinCount="100000" lockStructure="1"/>
  <bookViews>
    <workbookView xWindow="7620" yWindow="-15" windowWidth="15435" windowHeight="11145" tabRatio="922" xr2:uid="{00000000-000D-0000-FFFF-FFFF00000000}"/>
  </bookViews>
  <sheets>
    <sheet name="Contents" sheetId="8" r:id="rId1"/>
    <sheet name="Admissions" sheetId="6" r:id="rId2"/>
    <sheet name="Demographics" sheetId="1" r:id="rId3"/>
    <sheet name="Engagement" sheetId="2" r:id="rId4"/>
    <sheet name="Academics (1)" sheetId="10" r:id="rId5"/>
    <sheet name="Academics (2)" sheetId="9" r:id="rId6"/>
    <sheet name="Academics (3)" sheetId="7" r:id="rId7"/>
    <sheet name="Financial Aid" sheetId="3" r:id="rId8"/>
  </sheets>
  <calcPr calcId="171027"/>
  <webPublishing codePage="1252"/>
</workbook>
</file>

<file path=xl/calcChain.xml><?xml version="1.0" encoding="utf-8"?>
<calcChain xmlns="http://schemas.openxmlformats.org/spreadsheetml/2006/main">
  <c r="D6" i="3" l="1"/>
  <c r="D6" i="7"/>
  <c r="D6" i="9"/>
  <c r="F6" i="9"/>
  <c r="F6" i="10"/>
  <c r="F7" i="10"/>
  <c r="D6" i="2"/>
  <c r="D7" i="2"/>
  <c r="D6" i="6"/>
  <c r="D7" i="6"/>
  <c r="D5" i="2"/>
  <c r="D4" i="2"/>
  <c r="A27" i="8" l="1"/>
  <c r="A47" i="8"/>
  <c r="A46" i="8"/>
  <c r="A41" i="8"/>
  <c r="A40" i="8"/>
  <c r="D74" i="2"/>
  <c r="D75" i="2"/>
  <c r="D76" i="2"/>
  <c r="D77" i="2"/>
  <c r="D78" i="2"/>
  <c r="D79" i="2"/>
  <c r="D73" i="2"/>
  <c r="D72" i="2"/>
  <c r="D35" i="2" l="1"/>
  <c r="E35" i="2"/>
  <c r="D48" i="2"/>
  <c r="E48" i="2"/>
  <c r="D52" i="2"/>
  <c r="E52" i="2"/>
  <c r="D59" i="9" l="1"/>
  <c r="C95" i="10"/>
  <c r="C96" i="10"/>
  <c r="C94" i="10"/>
  <c r="D48" i="8"/>
  <c r="D130" i="3"/>
  <c r="D129" i="3"/>
  <c r="D128" i="3"/>
  <c r="D127" i="3"/>
  <c r="D126" i="3"/>
  <c r="D125" i="3"/>
  <c r="D112" i="2" l="1"/>
  <c r="D121" i="2"/>
  <c r="D123" i="2"/>
  <c r="D126" i="2"/>
  <c r="D127" i="2"/>
  <c r="D118" i="2"/>
  <c r="D122" i="2"/>
  <c r="D117" i="2"/>
  <c r="D115" i="2"/>
  <c r="D120" i="2"/>
  <c r="D114" i="2"/>
  <c r="D116" i="2"/>
  <c r="D119" i="2"/>
  <c r="D125" i="2"/>
  <c r="D124" i="2"/>
  <c r="D128" i="2"/>
  <c r="D129" i="2"/>
  <c r="D13" i="8"/>
  <c r="D12" i="8"/>
  <c r="D11" i="8"/>
  <c r="D113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B99" i="2"/>
  <c r="B100" i="2" s="1"/>
  <c r="C99" i="2"/>
  <c r="C100" i="2" s="1"/>
  <c r="D100" i="2" l="1"/>
  <c r="D99" i="2"/>
  <c r="D46" i="8"/>
  <c r="D45" i="8"/>
  <c r="D27" i="8"/>
  <c r="D21" i="8"/>
  <c r="D17" i="8"/>
  <c r="D16" i="8"/>
  <c r="D15" i="8"/>
  <c r="D14" i="8"/>
  <c r="A43" i="8"/>
  <c r="A35" i="8"/>
  <c r="A34" i="8"/>
  <c r="A29" i="8"/>
  <c r="A28" i="8"/>
  <c r="A23" i="8"/>
  <c r="A22" i="8"/>
  <c r="A18" i="8"/>
  <c r="A17" i="8"/>
  <c r="A16" i="8"/>
  <c r="A14" i="8"/>
  <c r="D25" i="7"/>
  <c r="D24" i="7"/>
  <c r="D151" i="2"/>
  <c r="D150" i="2"/>
  <c r="D147" i="2"/>
  <c r="D146" i="2"/>
  <c r="D142" i="2"/>
  <c r="D141" i="2"/>
  <c r="D138" i="2"/>
  <c r="D139" i="2"/>
  <c r="D140" i="2"/>
  <c r="D137" i="2"/>
  <c r="D136" i="2"/>
  <c r="D168" i="6"/>
  <c r="D169" i="6"/>
  <c r="D170" i="6"/>
  <c r="D167" i="6"/>
  <c r="D166" i="6"/>
  <c r="D165" i="6"/>
  <c r="D162" i="6"/>
  <c r="D161" i="6"/>
  <c r="D160" i="6"/>
  <c r="D133" i="2"/>
  <c r="D132" i="2"/>
  <c r="D119" i="6"/>
  <c r="D116" i="6"/>
  <c r="D117" i="6"/>
  <c r="D118" i="6"/>
  <c r="D115" i="6"/>
  <c r="D114" i="6"/>
  <c r="D113" i="6"/>
  <c r="D112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62" i="6"/>
  <c r="D83" i="6"/>
  <c r="D84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68" i="6"/>
  <c r="D67" i="6"/>
  <c r="D66" i="6"/>
  <c r="D65" i="6"/>
  <c r="D64" i="6"/>
  <c r="D63" i="6"/>
  <c r="D35" i="6"/>
  <c r="D34" i="6"/>
  <c r="D33" i="6"/>
  <c r="D76" i="1"/>
  <c r="D75" i="1"/>
  <c r="D74" i="1"/>
  <c r="D73" i="1"/>
  <c r="D72" i="1"/>
  <c r="D71" i="1"/>
  <c r="D70" i="1"/>
  <c r="D69" i="1"/>
  <c r="D66" i="1"/>
  <c r="D64" i="1"/>
  <c r="D65" i="1"/>
  <c r="D63" i="1"/>
  <c r="D62" i="1"/>
  <c r="D61" i="1"/>
  <c r="D61" i="2"/>
  <c r="D60" i="2"/>
  <c r="D105" i="2"/>
  <c r="D106" i="2"/>
  <c r="D107" i="2"/>
  <c r="D108" i="2"/>
  <c r="D109" i="2"/>
  <c r="D104" i="2"/>
  <c r="D103" i="2"/>
  <c r="D103" i="1"/>
  <c r="D102" i="1"/>
  <c r="D98" i="1"/>
  <c r="D99" i="1"/>
  <c r="D97" i="1"/>
  <c r="D96" i="1"/>
  <c r="E30" i="2"/>
  <c r="E31" i="2"/>
  <c r="E32" i="2"/>
  <c r="E33" i="2"/>
  <c r="E34" i="2"/>
  <c r="E36" i="2"/>
  <c r="E37" i="2"/>
  <c r="E38" i="2"/>
  <c r="E39" i="2"/>
  <c r="E40" i="2"/>
  <c r="E41" i="2"/>
  <c r="E42" i="2"/>
  <c r="E43" i="2"/>
  <c r="E44" i="2"/>
  <c r="E45" i="2"/>
  <c r="E46" i="2"/>
  <c r="E47" i="2"/>
  <c r="E49" i="2"/>
  <c r="E50" i="2"/>
  <c r="E51" i="2"/>
  <c r="E53" i="2"/>
  <c r="E29" i="2"/>
  <c r="D107" i="3"/>
  <c r="D106" i="3"/>
  <c r="D103" i="3"/>
  <c r="D102" i="3"/>
  <c r="D45" i="3"/>
  <c r="D4" i="3"/>
  <c r="B58" i="9"/>
  <c r="E58" i="9"/>
  <c r="F3" i="9"/>
  <c r="F4" i="9"/>
  <c r="F5" i="9"/>
  <c r="F13" i="9"/>
  <c r="F14" i="9"/>
  <c r="F7" i="9"/>
  <c r="F15" i="9"/>
  <c r="F33" i="9"/>
  <c r="F16" i="9"/>
  <c r="F17" i="9"/>
  <c r="F18" i="9"/>
  <c r="F19" i="9"/>
  <c r="F20" i="9"/>
  <c r="F21" i="9"/>
  <c r="F22" i="9"/>
  <c r="F23" i="9"/>
  <c r="F24" i="9"/>
  <c r="F26" i="9"/>
  <c r="F27" i="9"/>
  <c r="F28" i="9"/>
  <c r="F29" i="9"/>
  <c r="F30" i="9"/>
  <c r="F31" i="9"/>
  <c r="F32" i="9"/>
  <c r="F34" i="9"/>
  <c r="F39" i="9"/>
  <c r="F35" i="9"/>
  <c r="F37" i="9"/>
  <c r="F36" i="9"/>
  <c r="F8" i="9"/>
  <c r="F40" i="9"/>
  <c r="F41" i="9"/>
  <c r="F42" i="9"/>
  <c r="F43" i="9"/>
  <c r="F44" i="9"/>
  <c r="F45" i="9"/>
  <c r="F46" i="9"/>
  <c r="F48" i="9"/>
  <c r="F9" i="9"/>
  <c r="F49" i="9"/>
  <c r="F50" i="9"/>
  <c r="F51" i="9"/>
  <c r="F52" i="9"/>
  <c r="F53" i="9"/>
  <c r="F54" i="9"/>
  <c r="F55" i="9"/>
  <c r="F56" i="9"/>
  <c r="F10" i="9"/>
  <c r="F11" i="9"/>
  <c r="F38" i="9"/>
  <c r="F12" i="9"/>
  <c r="F47" i="9"/>
  <c r="F25" i="9"/>
  <c r="F57" i="9"/>
  <c r="F2" i="9"/>
  <c r="C58" i="9"/>
  <c r="D57" i="9"/>
  <c r="D7" i="9"/>
  <c r="F66" i="10"/>
  <c r="E64" i="10"/>
  <c r="D64" i="10"/>
  <c r="E54" i="10"/>
  <c r="D54" i="10"/>
  <c r="F53" i="10"/>
  <c r="F46" i="10"/>
  <c r="D40" i="10"/>
  <c r="F37" i="10"/>
  <c r="F24" i="10"/>
  <c r="E17" i="10"/>
  <c r="D17" i="10"/>
  <c r="F14" i="10"/>
  <c r="F11" i="10"/>
  <c r="D126" i="6"/>
  <c r="C9" i="6"/>
  <c r="D8" i="6"/>
  <c r="B9" i="6"/>
  <c r="D49" i="1"/>
  <c r="D34" i="1"/>
  <c r="D33" i="1"/>
  <c r="D31" i="1"/>
  <c r="D25" i="1"/>
  <c r="F58" i="9" l="1"/>
  <c r="D30" i="2"/>
  <c r="D24" i="8" l="1"/>
  <c r="D23" i="8"/>
  <c r="D22" i="8"/>
  <c r="D20" i="8"/>
  <c r="D19" i="8"/>
  <c r="D128" i="10"/>
  <c r="D127" i="10"/>
  <c r="D126" i="10"/>
  <c r="D125" i="10"/>
  <c r="D124" i="10"/>
  <c r="D123" i="10"/>
  <c r="D122" i="10"/>
  <c r="D121" i="10"/>
  <c r="D120" i="10"/>
  <c r="D119" i="10"/>
  <c r="D115" i="10"/>
  <c r="D114" i="10"/>
  <c r="D113" i="10"/>
  <c r="D112" i="10"/>
  <c r="D111" i="10"/>
  <c r="D110" i="10"/>
  <c r="D109" i="10"/>
  <c r="D108" i="10"/>
  <c r="D106" i="10"/>
  <c r="D105" i="10"/>
  <c r="D104" i="10"/>
  <c r="D103" i="10"/>
  <c r="D102" i="10"/>
  <c r="D101" i="10"/>
  <c r="D100" i="10"/>
  <c r="D99" i="10"/>
  <c r="C91" i="10"/>
  <c r="B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F71" i="10"/>
  <c r="F70" i="10"/>
  <c r="F69" i="10"/>
  <c r="F68" i="10"/>
  <c r="F67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2" i="10"/>
  <c r="E50" i="10"/>
  <c r="D50" i="10"/>
  <c r="F49" i="10"/>
  <c r="F48" i="10"/>
  <c r="F47" i="10"/>
  <c r="F45" i="10"/>
  <c r="F44" i="10"/>
  <c r="F43" i="10"/>
  <c r="F42" i="10"/>
  <c r="F41" i="10"/>
  <c r="E40" i="10"/>
  <c r="F39" i="10"/>
  <c r="F38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3" i="10"/>
  <c r="F22" i="10"/>
  <c r="F21" i="10"/>
  <c r="F20" i="10"/>
  <c r="F19" i="10"/>
  <c r="F18" i="10"/>
  <c r="F17" i="10"/>
  <c r="F16" i="10"/>
  <c r="F15" i="10"/>
  <c r="F13" i="10"/>
  <c r="F12" i="10"/>
  <c r="F10" i="10"/>
  <c r="F9" i="10"/>
  <c r="F8" i="10"/>
  <c r="F5" i="10"/>
  <c r="D60" i="9"/>
  <c r="D25" i="9"/>
  <c r="D47" i="9"/>
  <c r="D12" i="9"/>
  <c r="D38" i="9"/>
  <c r="D11" i="9"/>
  <c r="D10" i="9"/>
  <c r="D55" i="9"/>
  <c r="D54" i="9"/>
  <c r="D53" i="9"/>
  <c r="D52" i="9"/>
  <c r="D51" i="9"/>
  <c r="D50" i="9"/>
  <c r="D49" i="9"/>
  <c r="D48" i="9"/>
  <c r="D46" i="9"/>
  <c r="D45" i="9"/>
  <c r="D44" i="9"/>
  <c r="D43" i="9"/>
  <c r="D41" i="9"/>
  <c r="D40" i="9"/>
  <c r="D36" i="9"/>
  <c r="D37" i="9"/>
  <c r="D35" i="9"/>
  <c r="D39" i="9"/>
  <c r="D34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33" i="9"/>
  <c r="D15" i="9"/>
  <c r="D14" i="9"/>
  <c r="D13" i="9"/>
  <c r="D5" i="9"/>
  <c r="D4" i="9"/>
  <c r="D3" i="9"/>
  <c r="D2" i="9"/>
  <c r="E51" i="10" l="1"/>
  <c r="F50" i="10"/>
  <c r="D91" i="10"/>
  <c r="D51" i="10"/>
  <c r="F40" i="10"/>
  <c r="D42" i="9"/>
  <c r="D56" i="9"/>
  <c r="D9" i="9"/>
  <c r="D8" i="9"/>
  <c r="A45" i="8"/>
  <c r="A44" i="8"/>
  <c r="A42" i="8"/>
  <c r="A39" i="8"/>
  <c r="A38" i="8"/>
  <c r="A37" i="8"/>
  <c r="D11" i="2"/>
  <c r="D50" i="2"/>
  <c r="D45" i="2"/>
  <c r="D41" i="2"/>
  <c r="D37" i="2"/>
  <c r="D32" i="2"/>
  <c r="D48" i="7"/>
  <c r="F51" i="10" l="1"/>
  <c r="D58" i="9"/>
  <c r="D10" i="2"/>
  <c r="D18" i="2"/>
  <c r="D19" i="2"/>
  <c r="D21" i="2"/>
  <c r="D22" i="2"/>
  <c r="D16" i="2"/>
  <c r="D15" i="2"/>
  <c r="D69" i="2"/>
  <c r="D68" i="2"/>
  <c r="D47" i="8"/>
  <c r="D44" i="8"/>
  <c r="D43" i="8"/>
  <c r="D42" i="8"/>
  <c r="D41" i="8"/>
  <c r="D40" i="8"/>
  <c r="D39" i="8"/>
  <c r="D38" i="8"/>
  <c r="D37" i="8"/>
  <c r="D36" i="8"/>
  <c r="D35" i="8"/>
  <c r="D34" i="8"/>
  <c r="D32" i="8"/>
  <c r="D31" i="8"/>
  <c r="D30" i="8"/>
  <c r="D29" i="8"/>
  <c r="D28" i="8"/>
  <c r="D26" i="8"/>
  <c r="D25" i="8"/>
  <c r="D34" i="7"/>
  <c r="D35" i="7"/>
  <c r="D36" i="7"/>
  <c r="D37" i="7"/>
  <c r="D38" i="7"/>
  <c r="D49" i="2"/>
  <c r="D51" i="2"/>
  <c r="D53" i="2"/>
  <c r="D65" i="2"/>
  <c r="D64" i="2"/>
  <c r="D26" i="6"/>
  <c r="D27" i="6"/>
  <c r="D28" i="6"/>
  <c r="D29" i="6"/>
  <c r="D25" i="6"/>
  <c r="A33" i="8"/>
  <c r="A32" i="8"/>
  <c r="A31" i="8"/>
  <c r="A30" i="8"/>
  <c r="A26" i="8"/>
  <c r="A25" i="8"/>
  <c r="A21" i="8"/>
  <c r="A20" i="8"/>
  <c r="A19" i="8"/>
  <c r="A15" i="8"/>
  <c r="A13" i="8"/>
  <c r="A12" i="8"/>
  <c r="A11" i="8"/>
  <c r="D2" i="7"/>
  <c r="D3" i="7"/>
  <c r="D4" i="7"/>
  <c r="D5" i="7"/>
  <c r="D7" i="7"/>
  <c r="D8" i="7"/>
  <c r="D9" i="7"/>
  <c r="D10" i="7"/>
  <c r="D11" i="7"/>
  <c r="D12" i="7"/>
  <c r="D13" i="7"/>
  <c r="D14" i="7"/>
  <c r="D15" i="7"/>
  <c r="D16" i="7"/>
  <c r="D19" i="7"/>
  <c r="D20" i="7"/>
  <c r="D21" i="7"/>
  <c r="D59" i="7"/>
  <c r="D60" i="7"/>
  <c r="D39" i="7"/>
  <c r="D42" i="7"/>
  <c r="D43" i="7"/>
  <c r="D44" i="7"/>
  <c r="D45" i="7"/>
  <c r="D46" i="7"/>
  <c r="D47" i="7"/>
  <c r="D51" i="7"/>
  <c r="D52" i="7"/>
  <c r="D53" i="7"/>
  <c r="D54" i="7"/>
  <c r="D55" i="7"/>
  <c r="D56" i="7"/>
  <c r="D28" i="7"/>
  <c r="D29" i="7"/>
  <c r="D30" i="7"/>
  <c r="D31" i="7"/>
  <c r="D93" i="1"/>
  <c r="D92" i="1"/>
  <c r="D89" i="1"/>
  <c r="D88" i="1"/>
  <c r="D85" i="1"/>
  <c r="D84" i="1"/>
  <c r="D153" i="6"/>
  <c r="D154" i="6"/>
  <c r="D155" i="6"/>
  <c r="D156" i="6"/>
  <c r="D157" i="6"/>
  <c r="D148" i="6"/>
  <c r="D147" i="6"/>
  <c r="D146" i="6"/>
  <c r="D145" i="6"/>
  <c r="D144" i="6"/>
  <c r="D143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C30" i="6"/>
  <c r="B30" i="6"/>
  <c r="D9" i="6"/>
  <c r="D5" i="6"/>
  <c r="D4" i="6"/>
  <c r="D22" i="6"/>
  <c r="D21" i="6"/>
  <c r="D20" i="6"/>
  <c r="D19" i="6"/>
  <c r="D18" i="6"/>
  <c r="D17" i="6"/>
  <c r="D16" i="6"/>
  <c r="D15" i="6"/>
  <c r="D14" i="6"/>
  <c r="D13" i="6"/>
  <c r="D12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5" i="6"/>
  <c r="D124" i="6"/>
  <c r="D123" i="6"/>
  <c r="D122" i="6"/>
  <c r="D47" i="2"/>
  <c r="D46" i="2"/>
  <c r="D44" i="2"/>
  <c r="D26" i="2"/>
  <c r="D25" i="2"/>
  <c r="D83" i="2"/>
  <c r="D82" i="2"/>
  <c r="D43" i="2"/>
  <c r="D39" i="2"/>
  <c r="D34" i="2"/>
  <c r="D40" i="2"/>
  <c r="D42" i="2"/>
  <c r="D29" i="2"/>
  <c r="D33" i="2"/>
  <c r="D36" i="2"/>
  <c r="D38" i="2"/>
  <c r="D31" i="2"/>
  <c r="D57" i="2"/>
  <c r="D56" i="2"/>
  <c r="D14" i="3"/>
  <c r="D56" i="1"/>
  <c r="D57" i="1"/>
  <c r="D42" i="1"/>
  <c r="D32" i="1"/>
  <c r="D54" i="1"/>
  <c r="D53" i="1"/>
  <c r="D72" i="3"/>
  <c r="D29" i="1"/>
  <c r="D22" i="1"/>
  <c r="D46" i="1"/>
  <c r="D37" i="1"/>
  <c r="D59" i="3"/>
  <c r="D45" i="1"/>
  <c r="D80" i="1"/>
  <c r="D81" i="1"/>
  <c r="D79" i="1"/>
  <c r="D9" i="1"/>
  <c r="D10" i="1"/>
  <c r="D11" i="1"/>
  <c r="D12" i="1"/>
  <c r="D13" i="1"/>
  <c r="D14" i="1"/>
  <c r="D15" i="1"/>
  <c r="D16" i="1"/>
  <c r="D8" i="1"/>
  <c r="D5" i="1"/>
  <c r="D4" i="1"/>
  <c r="D58" i="1"/>
  <c r="D55" i="1"/>
  <c r="D52" i="1"/>
  <c r="D51" i="1"/>
  <c r="D50" i="1"/>
  <c r="D48" i="1"/>
  <c r="D47" i="1"/>
  <c r="D44" i="1"/>
  <c r="D43" i="1"/>
  <c r="D41" i="1"/>
  <c r="D40" i="1"/>
  <c r="D39" i="1"/>
  <c r="D38" i="1"/>
  <c r="D36" i="1"/>
  <c r="D35" i="1"/>
  <c r="D30" i="1"/>
  <c r="D28" i="1"/>
  <c r="D27" i="1"/>
  <c r="D26" i="1"/>
  <c r="D24" i="1"/>
  <c r="D23" i="1"/>
  <c r="D21" i="1"/>
  <c r="D20" i="1"/>
  <c r="D19" i="1"/>
  <c r="D111" i="3"/>
  <c r="D112" i="3"/>
  <c r="D113" i="3"/>
  <c r="D114" i="3"/>
  <c r="D115" i="3"/>
  <c r="D116" i="3"/>
  <c r="D117" i="3"/>
  <c r="D118" i="3"/>
  <c r="D119" i="3"/>
  <c r="D120" i="3"/>
  <c r="D121" i="3"/>
  <c r="D122" i="3"/>
  <c r="D110" i="3"/>
  <c r="D94" i="3"/>
  <c r="D95" i="3"/>
  <c r="D96" i="3"/>
  <c r="D97" i="3"/>
  <c r="D98" i="3"/>
  <c r="D99" i="3"/>
  <c r="D93" i="3"/>
  <c r="D90" i="3"/>
  <c r="D89" i="3"/>
  <c r="D88" i="3"/>
  <c r="D87" i="3"/>
  <c r="D86" i="3"/>
  <c r="D85" i="3"/>
  <c r="D76" i="3"/>
  <c r="D77" i="3"/>
  <c r="D78" i="3"/>
  <c r="D79" i="3"/>
  <c r="D80" i="3"/>
  <c r="D81" i="3"/>
  <c r="D82" i="3"/>
  <c r="D75" i="3"/>
  <c r="D70" i="3"/>
  <c r="D71" i="3"/>
  <c r="D69" i="3"/>
  <c r="D66" i="3"/>
  <c r="D65" i="3"/>
  <c r="D64" i="3"/>
  <c r="D63" i="3"/>
  <c r="D62" i="3"/>
  <c r="D53" i="3"/>
  <c r="D54" i="3"/>
  <c r="D55" i="3"/>
  <c r="D56" i="3"/>
  <c r="D57" i="3"/>
  <c r="D58" i="3"/>
  <c r="D52" i="3"/>
  <c r="D49" i="3"/>
  <c r="D48" i="3"/>
  <c r="D39" i="3"/>
  <c r="D40" i="3"/>
  <c r="D41" i="3"/>
  <c r="D42" i="3"/>
  <c r="D43" i="3"/>
  <c r="D44" i="3"/>
  <c r="D38" i="3"/>
  <c r="D29" i="3"/>
  <c r="D30" i="3"/>
  <c r="D31" i="3"/>
  <c r="D32" i="3"/>
  <c r="D33" i="3"/>
  <c r="D34" i="3"/>
  <c r="D35" i="3"/>
  <c r="D28" i="3"/>
  <c r="D24" i="3"/>
  <c r="D25" i="3"/>
  <c r="D23" i="3"/>
  <c r="D22" i="3"/>
  <c r="D21" i="3"/>
  <c r="D20" i="3"/>
  <c r="D19" i="3"/>
  <c r="D18" i="3"/>
  <c r="D17" i="3"/>
  <c r="D16" i="3"/>
  <c r="D15" i="3"/>
  <c r="D11" i="3"/>
  <c r="D5" i="3"/>
  <c r="D7" i="3"/>
  <c r="D8" i="3"/>
  <c r="D9" i="3"/>
  <c r="D10" i="3"/>
  <c r="D30" i="6" l="1"/>
</calcChain>
</file>

<file path=xl/sharedStrings.xml><?xml version="1.0" encoding="utf-8"?>
<sst xmlns="http://schemas.openxmlformats.org/spreadsheetml/2006/main" count="932" uniqueCount="617">
  <si>
    <t>Retained</t>
  </si>
  <si>
    <t>Cohort</t>
  </si>
  <si>
    <t>% Retained</t>
  </si>
  <si>
    <t>Total</t>
  </si>
  <si>
    <t xml:space="preserve">  </t>
  </si>
  <si>
    <t>Female</t>
  </si>
  <si>
    <t>Male</t>
  </si>
  <si>
    <t>WHITE</t>
  </si>
  <si>
    <t>HISPA</t>
  </si>
  <si>
    <t>TWOPLUS</t>
  </si>
  <si>
    <t>ASIAN</t>
  </si>
  <si>
    <t>BLACK</t>
  </si>
  <si>
    <t>UNKNOWN</t>
  </si>
  <si>
    <t>NONRESALIEN</t>
  </si>
  <si>
    <t>PACIF</t>
  </si>
  <si>
    <t>AMERIND</t>
  </si>
  <si>
    <t>Resident</t>
  </si>
  <si>
    <t>Non-Resident</t>
  </si>
  <si>
    <t>WUE</t>
  </si>
  <si>
    <t>F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</si>
  <si>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</si>
  <si>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</si>
  <si>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</si>
  <si>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</si>
  <si>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</si>
  <si>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</si>
  <si>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</si>
  <si>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</si>
  <si>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</si>
  <si>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</si>
  <si>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</si>
  <si>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0</t>
  </si>
  <si>
    <t>7</t>
  </si>
  <si>
    <t>6</t>
  </si>
  <si>
    <t>4</t>
  </si>
  <si>
    <t xml:space="preserve">NA     </t>
  </si>
  <si>
    <t xml:space="preserve">92-102 </t>
  </si>
  <si>
    <t xml:space="preserve">82-91  </t>
  </si>
  <si>
    <t>Did not take ID1010</t>
  </si>
  <si>
    <t>A</t>
  </si>
  <si>
    <t>A-</t>
  </si>
  <si>
    <t>B</t>
  </si>
  <si>
    <t>B-</t>
  </si>
  <si>
    <t>B+</t>
  </si>
  <si>
    <t>C</t>
  </si>
  <si>
    <t>C-</t>
  </si>
  <si>
    <t>C+</t>
  </si>
  <si>
    <t>D</t>
  </si>
  <si>
    <t>D-</t>
  </si>
  <si>
    <t>D+</t>
  </si>
  <si>
    <t>Meets Index, Meets HEAR</t>
  </si>
  <si>
    <t>Fails Index, Meets HEAR</t>
  </si>
  <si>
    <t>Meets Index, Fails HEAR</t>
  </si>
  <si>
    <t>Fails Index, Fails HEAR</t>
  </si>
  <si>
    <t>2.0 - 2.49</t>
  </si>
  <si>
    <t>2.5 - 2.74</t>
  </si>
  <si>
    <t>2.75 - 2.99</t>
  </si>
  <si>
    <t>3.0 - 3.24</t>
  </si>
  <si>
    <t>3.25 - 3.74</t>
  </si>
  <si>
    <t>3.75 - 3.99</t>
  </si>
  <si>
    <t>4.00</t>
  </si>
  <si>
    <t>N/A</t>
  </si>
  <si>
    <t>Shavano</t>
  </si>
  <si>
    <t>Steamboat</t>
  </si>
  <si>
    <t>Telluride</t>
  </si>
  <si>
    <t>Vail</t>
  </si>
  <si>
    <t>Alaska</t>
  </si>
  <si>
    <t>Alabama</t>
  </si>
  <si>
    <t>Arizona</t>
  </si>
  <si>
    <t>California</t>
  </si>
  <si>
    <t>Colorado</t>
  </si>
  <si>
    <t>Florida</t>
  </si>
  <si>
    <t>Georgia</t>
  </si>
  <si>
    <t>Hawaii</t>
  </si>
  <si>
    <t>Iowa</t>
  </si>
  <si>
    <t>Illinois</t>
  </si>
  <si>
    <t>Maryland</t>
  </si>
  <si>
    <t>Minnesota</t>
  </si>
  <si>
    <t>Missouri</t>
  </si>
  <si>
    <t>Montana</t>
  </si>
  <si>
    <t>New Hampshire</t>
  </si>
  <si>
    <t>New Jersey</t>
  </si>
  <si>
    <t>New Mexico</t>
  </si>
  <si>
    <t>Nevada</t>
  </si>
  <si>
    <t>Ohio</t>
  </si>
  <si>
    <t>Pennsylvania</t>
  </si>
  <si>
    <t>South Dakota</t>
  </si>
  <si>
    <t>Texas</t>
  </si>
  <si>
    <t>Utah</t>
  </si>
  <si>
    <t>Virginia</t>
  </si>
  <si>
    <t>Washington</t>
  </si>
  <si>
    <t>Wisconsin</t>
  </si>
  <si>
    <t>Massachusetts</t>
  </si>
  <si>
    <t>Oklahoma</t>
  </si>
  <si>
    <t>&lt; 10,000</t>
  </si>
  <si>
    <t>10 - 14,999</t>
  </si>
  <si>
    <t>15 - 19,999</t>
  </si>
  <si>
    <t>20 - 24,999</t>
  </si>
  <si>
    <t>25 - 29,999</t>
  </si>
  <si>
    <t>30 - 34,999</t>
  </si>
  <si>
    <t>35 - 39,999</t>
  </si>
  <si>
    <t>10 - 19,999</t>
  </si>
  <si>
    <t>20 - 29,999</t>
  </si>
  <si>
    <t>30 - 39,999</t>
  </si>
  <si>
    <t>40 - 49,999</t>
  </si>
  <si>
    <t>50 - 59,999</t>
  </si>
  <si>
    <t>60 - 69,999</t>
  </si>
  <si>
    <t>70 - 79,999</t>
  </si>
  <si>
    <t>80 - 89,999</t>
  </si>
  <si>
    <t>&lt; 5,000</t>
  </si>
  <si>
    <t>5 - 9,999</t>
  </si>
  <si>
    <t>30 +</t>
  </si>
  <si>
    <t>1 - 1,999</t>
  </si>
  <si>
    <t>2 - 2,999</t>
  </si>
  <si>
    <t>3 - 3,999</t>
  </si>
  <si>
    <t>4 - 4,999</t>
  </si>
  <si>
    <t>&lt; 2,000</t>
  </si>
  <si>
    <t>2 - 3,999</t>
  </si>
  <si>
    <t>4 - 5,999</t>
  </si>
  <si>
    <t>6 - 7,999</t>
  </si>
  <si>
    <t>8 - 9,999</t>
  </si>
  <si>
    <t>&lt;10%</t>
  </si>
  <si>
    <t>10 -19%</t>
  </si>
  <si>
    <t>20 - 29%</t>
  </si>
  <si>
    <t>30 - 39%</t>
  </si>
  <si>
    <t>40 - 49%</t>
  </si>
  <si>
    <t>50 - 59%</t>
  </si>
  <si>
    <t>60 - 69%</t>
  </si>
  <si>
    <t>70 - 79%</t>
  </si>
  <si>
    <t>80 - 89%</t>
  </si>
  <si>
    <t>90 - 99%</t>
  </si>
  <si>
    <t>100%</t>
  </si>
  <si>
    <t>North Carolina</t>
  </si>
  <si>
    <t>Vermont</t>
  </si>
  <si>
    <t>103+</t>
  </si>
  <si>
    <t>Copper</t>
  </si>
  <si>
    <t>Eldora</t>
  </si>
  <si>
    <t>0.1 - 1.49</t>
  </si>
  <si>
    <t>90,000 +</t>
  </si>
  <si>
    <t>30,000 +</t>
  </si>
  <si>
    <t>no online coursework</t>
  </si>
  <si>
    <t>Table of Tables:</t>
  </si>
  <si>
    <t>&lt;16</t>
  </si>
  <si>
    <t>some online</t>
  </si>
  <si>
    <t>100% online</t>
  </si>
  <si>
    <t>Kansas</t>
  </si>
  <si>
    <t>Michigan</t>
  </si>
  <si>
    <t>North Dakota</t>
  </si>
  <si>
    <t>Foreign/Other/Missing</t>
  </si>
  <si>
    <t>Arkansas</t>
  </si>
  <si>
    <t>BUSNU</t>
  </si>
  <si>
    <t>ACCT-BSBU</t>
  </si>
  <si>
    <t>BIBU-BI</t>
  </si>
  <si>
    <t>BUAD-BSBU</t>
  </si>
  <si>
    <t>FNCE-BSBU</t>
  </si>
  <si>
    <t>INTB-BSBU</t>
  </si>
  <si>
    <t>MGMT-BSBU</t>
  </si>
  <si>
    <t>MKTG-BSBU</t>
  </si>
  <si>
    <t>SPTM-BSBU</t>
  </si>
  <si>
    <t>UDBU</t>
  </si>
  <si>
    <t>BUSNU Total</t>
  </si>
  <si>
    <t>CLASU</t>
  </si>
  <si>
    <t>ANTH-BA</t>
  </si>
  <si>
    <t>BCBA-BA</t>
  </si>
  <si>
    <t>BCBS-BS</t>
  </si>
  <si>
    <t>BIOL-BA</t>
  </si>
  <si>
    <t>BLBS-BS</t>
  </si>
  <si>
    <t>CMBS-BS</t>
  </si>
  <si>
    <t>COMM-BA</t>
  </si>
  <si>
    <t>ECON-BA</t>
  </si>
  <si>
    <t>ENGL-BA</t>
  </si>
  <si>
    <t>GEEV-BA</t>
  </si>
  <si>
    <t>HIST-BA</t>
  </si>
  <si>
    <t>MTBS-BS</t>
  </si>
  <si>
    <t>PHES-BS</t>
  </si>
  <si>
    <t>PHIL-BA</t>
  </si>
  <si>
    <t>PRDE</t>
  </si>
  <si>
    <t>PRED</t>
  </si>
  <si>
    <t>PRMD</t>
  </si>
  <si>
    <t>PRPH</t>
  </si>
  <si>
    <t>PRPT</t>
  </si>
  <si>
    <t>PRVT</t>
  </si>
  <si>
    <t>PSCI-BA</t>
  </si>
  <si>
    <t>PSYC-BA</t>
  </si>
  <si>
    <t>SOCI-BA</t>
  </si>
  <si>
    <t>SPAN-BA</t>
  </si>
  <si>
    <t>VAPA-BA</t>
  </si>
  <si>
    <t>CLASU Total</t>
  </si>
  <si>
    <t>EDUCU</t>
  </si>
  <si>
    <t>BICE-BI</t>
  </si>
  <si>
    <t>EDUCU Total</t>
  </si>
  <si>
    <t>ENGRU</t>
  </si>
  <si>
    <t>BICS-BI</t>
  </si>
  <si>
    <t>BIEL-BI</t>
  </si>
  <si>
    <t>BIGD-BI</t>
  </si>
  <si>
    <t>BISC-BI</t>
  </si>
  <si>
    <t>CPEN-BS</t>
  </si>
  <si>
    <t>CSCI-BS</t>
  </si>
  <si>
    <t>ELEN-BS</t>
  </si>
  <si>
    <t>MEEN-BS</t>
  </si>
  <si>
    <t>ENGRU Total</t>
  </si>
  <si>
    <t>NURSU</t>
  </si>
  <si>
    <t>HCSC-BS</t>
  </si>
  <si>
    <t>NUPR</t>
  </si>
  <si>
    <t>NURSU Total</t>
  </si>
  <si>
    <t>CRJU-BA</t>
  </si>
  <si>
    <t>PAFFU Total</t>
  </si>
  <si>
    <t>40+</t>
  </si>
  <si>
    <t>10,000 +</t>
  </si>
  <si>
    <t>Total, did not live on campus</t>
  </si>
  <si>
    <t>Grand Total</t>
  </si>
  <si>
    <t>1.5 - 1.99</t>
  </si>
  <si>
    <t>CON (summer starter)</t>
  </si>
  <si>
    <t>Breckenridge</t>
  </si>
  <si>
    <t>Cucharas</t>
  </si>
  <si>
    <t>Keystone</t>
  </si>
  <si>
    <t>La Plata</t>
  </si>
  <si>
    <t>Monarch</t>
  </si>
  <si>
    <t>Total, residence halls</t>
  </si>
  <si>
    <t>Accounting</t>
  </si>
  <si>
    <t>Business Administration</t>
  </si>
  <si>
    <t>BUSN Undeclared</t>
  </si>
  <si>
    <t>Finance</t>
  </si>
  <si>
    <t>FNCE-BI</t>
  </si>
  <si>
    <t>International Business</t>
  </si>
  <si>
    <t>Management</t>
  </si>
  <si>
    <t>Marketing</t>
  </si>
  <si>
    <t>Sport Management</t>
  </si>
  <si>
    <t>Anthropology</t>
  </si>
  <si>
    <t>Biochemistry</t>
  </si>
  <si>
    <t>Biology</t>
  </si>
  <si>
    <t>Chemistry</t>
  </si>
  <si>
    <t>Communication</t>
  </si>
  <si>
    <t>Economics</t>
  </si>
  <si>
    <t>English</t>
  </si>
  <si>
    <t>Geography/Environment Studies</t>
  </si>
  <si>
    <t>History</t>
  </si>
  <si>
    <t>Mathematics, BS</t>
  </si>
  <si>
    <t>Philosophy</t>
  </si>
  <si>
    <t>Physics/Energy Science</t>
  </si>
  <si>
    <t>Political Science</t>
  </si>
  <si>
    <t>Pre-Dentistry</t>
  </si>
  <si>
    <t>Pre-Education</t>
  </si>
  <si>
    <t>Pre-Medicine</t>
  </si>
  <si>
    <t>Pre-Pharmacy</t>
  </si>
  <si>
    <t>Pre-Physical Therapy</t>
  </si>
  <si>
    <t>Pre-Veterinary Medicine</t>
  </si>
  <si>
    <t>Psychology</t>
  </si>
  <si>
    <t>Sociology</t>
  </si>
  <si>
    <t>Spanish</t>
  </si>
  <si>
    <t>University Studies</t>
  </si>
  <si>
    <t>UNIV</t>
  </si>
  <si>
    <t>UNIX</t>
  </si>
  <si>
    <t>Visual &amp; Performing Arts</t>
  </si>
  <si>
    <t>Women's and Ethnic Studies</t>
  </si>
  <si>
    <t>WEST-BA</t>
  </si>
  <si>
    <t>Inclusive Early Childhood Educ</t>
  </si>
  <si>
    <t>Computer Engineering</t>
  </si>
  <si>
    <t>Computer Science</t>
  </si>
  <si>
    <t>Computer Security</t>
  </si>
  <si>
    <t>Electrical Engineering</t>
  </si>
  <si>
    <t>Game Design &amp; Development</t>
  </si>
  <si>
    <t>Mechanical Engineering</t>
  </si>
  <si>
    <t>Health Care Science</t>
  </si>
  <si>
    <t>Nursing</t>
  </si>
  <si>
    <t>Nursing Prep</t>
  </si>
  <si>
    <t>PAFFU</t>
  </si>
  <si>
    <t>Criminal Justice</t>
  </si>
  <si>
    <t>Program</t>
  </si>
  <si>
    <t>Plan</t>
  </si>
  <si>
    <t>Plan Code</t>
  </si>
  <si>
    <t>CLASU Total, degree-granting</t>
  </si>
  <si>
    <t>CLASU Total, undecided/non-degree</t>
  </si>
  <si>
    <t>None</t>
  </si>
  <si>
    <t>Work Study</t>
  </si>
  <si>
    <t>15,000 +</t>
  </si>
  <si>
    <t>5,000 +</t>
  </si>
  <si>
    <t>FRF (first time freshman)</t>
  </si>
  <si>
    <t>FR (freshman app not recategorized)</t>
  </si>
  <si>
    <t>FRN (freshman from nondegree)</t>
  </si>
  <si>
    <t>FRO (freshman with other instutition)</t>
  </si>
  <si>
    <t>I</t>
  </si>
  <si>
    <t>W</t>
  </si>
  <si>
    <t>001 Sustainable Me</t>
  </si>
  <si>
    <t>002 District 13</t>
  </si>
  <si>
    <t>003 Unreality</t>
  </si>
  <si>
    <t>&lt; 2.00</t>
  </si>
  <si>
    <t>2.00 - 2.24</t>
  </si>
  <si>
    <t>2.25 - 2.49</t>
  </si>
  <si>
    <t>2.50 - 2.74</t>
  </si>
  <si>
    <t>3.00 - 3.24</t>
  </si>
  <si>
    <t>3.25 - 3.49</t>
  </si>
  <si>
    <t>3.50 - 3.74</t>
  </si>
  <si>
    <t>Total, University Studies</t>
  </si>
  <si>
    <t>Registered</t>
  </si>
  <si>
    <t>Not registered</t>
  </si>
  <si>
    <t>Yes</t>
  </si>
  <si>
    <t>No</t>
  </si>
  <si>
    <t>Communication Center</t>
  </si>
  <si>
    <t>Writing Center</t>
  </si>
  <si>
    <t>Language Center</t>
  </si>
  <si>
    <t>January - June 2015</t>
  </si>
  <si>
    <t>First Generation</t>
  </si>
  <si>
    <t>Not First Generation</t>
  </si>
  <si>
    <t>1</t>
  </si>
  <si>
    <t>2</t>
  </si>
  <si>
    <t>Not athlete</t>
  </si>
  <si>
    <t>3 +</t>
  </si>
  <si>
    <t>2.00 - 3.00</t>
  </si>
  <si>
    <t>3.00 - 3.99</t>
  </si>
  <si>
    <t>&lt; 75</t>
  </si>
  <si>
    <t>75 - 84</t>
  </si>
  <si>
    <t>No math placement scores</t>
  </si>
  <si>
    <t>Participated</t>
  </si>
  <si>
    <t>Did not participate</t>
  </si>
  <si>
    <t>High Index (102+)</t>
  </si>
  <si>
    <t>Exempt, Incomplete, or Missing Data</t>
  </si>
  <si>
    <t>Math Center</t>
  </si>
  <si>
    <t>Admissions Information</t>
  </si>
  <si>
    <t>Demographics</t>
  </si>
  <si>
    <t>Demographic Information</t>
  </si>
  <si>
    <t>Academic Information</t>
  </si>
  <si>
    <t>Student Engagement Information</t>
  </si>
  <si>
    <t>Table 1. Admission Date</t>
  </si>
  <si>
    <t>Table 2. High School GPA</t>
  </si>
  <si>
    <t>Table 3. Index Group</t>
  </si>
  <si>
    <t>* HEAR refers to Higher Education Admission Requirements and establishes</t>
  </si>
  <si>
    <t>a minimum number of high school courses in areas like English, Math, Sciences, etc.</t>
  </si>
  <si>
    <t>No visits</t>
  </si>
  <si>
    <t>Science Center</t>
  </si>
  <si>
    <t xml:space="preserve">&lt; 82 </t>
  </si>
  <si>
    <t>Financial Aid Information</t>
  </si>
  <si>
    <t>Did not visit</t>
  </si>
  <si>
    <t>Attended</t>
  </si>
  <si>
    <t>Did not attend</t>
  </si>
  <si>
    <t>Leadership Conference:</t>
  </si>
  <si>
    <t>UCCS Lead:</t>
  </si>
  <si>
    <t>Student Government (SGA):</t>
  </si>
  <si>
    <t>Member</t>
  </si>
  <si>
    <t>Not a member</t>
  </si>
  <si>
    <t>Math 0099</t>
  </si>
  <si>
    <t>Math 1040</t>
  </si>
  <si>
    <t>Math 1050</t>
  </si>
  <si>
    <t>Math 1120</t>
  </si>
  <si>
    <t>Math 1350</t>
  </si>
  <si>
    <t>No MATH but took placement exam</t>
  </si>
  <si>
    <t>No MATH and no placement exam</t>
  </si>
  <si>
    <t>One visit</t>
  </si>
  <si>
    <t>More than one visit</t>
  </si>
  <si>
    <t>Did not visit any Excel Center</t>
  </si>
  <si>
    <t>Visited an Excel Center:</t>
  </si>
  <si>
    <t>First Year Retention: Fall 2016 end-of-term to Fall 2017 census</t>
  </si>
  <si>
    <t>September 2017</t>
  </si>
  <si>
    <t>Aspen (and Antero)</t>
  </si>
  <si>
    <t>San Juan</t>
  </si>
  <si>
    <t>Connecticut</t>
  </si>
  <si>
    <t>Indiana</t>
  </si>
  <si>
    <t>Louisiana</t>
  </si>
  <si>
    <t>Maine</t>
  </si>
  <si>
    <t>Oregon</t>
  </si>
  <si>
    <t>July - December 2015</t>
  </si>
  <si>
    <t>January - June 2016</t>
  </si>
  <si>
    <t>July 2016 +</t>
  </si>
  <si>
    <t>*Students may take multiple math placement exams. This counts the last one taken per student.</t>
  </si>
  <si>
    <t>85 - 99</t>
  </si>
  <si>
    <t>BI Business Intent</t>
  </si>
  <si>
    <t>BI Computer Science Intent</t>
  </si>
  <si>
    <t>BS Business Intent</t>
  </si>
  <si>
    <t>BS Computer Science Intent</t>
  </si>
  <si>
    <t>BS Electrical Engr Intent</t>
  </si>
  <si>
    <t>Business PGM Intent</t>
  </si>
  <si>
    <t>Computer Engr Intent</t>
  </si>
  <si>
    <t>Computer Security Intent</t>
  </si>
  <si>
    <t>Conditional Admit</t>
  </si>
  <si>
    <t>Engineering Intent</t>
  </si>
  <si>
    <t>Exercise Science Intent</t>
  </si>
  <si>
    <t>Game Design Intent</t>
  </si>
  <si>
    <t>Health &amp; Wellness Intent</t>
  </si>
  <si>
    <t>Health Care Science Intent</t>
  </si>
  <si>
    <t>Mechanical Engr Intent</t>
  </si>
  <si>
    <t>Nursing Intent</t>
  </si>
  <si>
    <t>Undecided</t>
  </si>
  <si>
    <t>*Includes extended studies hours, if any.</t>
  </si>
  <si>
    <t>Part-Time (added to cohort)</t>
  </si>
  <si>
    <t>Information Systems</t>
  </si>
  <si>
    <t>INFS-BSBU</t>
  </si>
  <si>
    <t>MKTG-BI</t>
  </si>
  <si>
    <t>Communication: Digital Film</t>
  </si>
  <si>
    <t>BIDF-BI</t>
  </si>
  <si>
    <t>VAPA: Music</t>
  </si>
  <si>
    <t>BIMU-BI</t>
  </si>
  <si>
    <t>Pre-Phsycian's Assistant</t>
  </si>
  <si>
    <t>PRPA</t>
  </si>
  <si>
    <t>Inclusive Elementary Educ</t>
  </si>
  <si>
    <t>IELM-BA</t>
  </si>
  <si>
    <t>Engineering Education</t>
  </si>
  <si>
    <t>BSEE-BS</t>
  </si>
  <si>
    <t>Exercise Science</t>
  </si>
  <si>
    <t>EXSC-BS</t>
  </si>
  <si>
    <t>004 Survivor</t>
  </si>
  <si>
    <t>006 School in the Woods</t>
  </si>
  <si>
    <t>007 Story: Casablanca to Star Trek</t>
  </si>
  <si>
    <t>008 Leadershop (2)</t>
  </si>
  <si>
    <t>009 Yoga, Social Justice, &amp; You</t>
  </si>
  <si>
    <t>010 Roadmap: Business</t>
  </si>
  <si>
    <t>011 So You Think You Can Speak?</t>
  </si>
  <si>
    <t>012 Restore</t>
  </si>
  <si>
    <t>013 DOA</t>
  </si>
  <si>
    <t>014 Homicide</t>
  </si>
  <si>
    <t>015 Off and Running</t>
  </si>
  <si>
    <t>016 Studio A</t>
  </si>
  <si>
    <t>017 Star Search</t>
  </si>
  <si>
    <t>018 Gray Matters Leadership</t>
  </si>
  <si>
    <t>019 Gray Matters Complex Systems</t>
  </si>
  <si>
    <t>021 Baseball</t>
  </si>
  <si>
    <t>023 Head of the Class</t>
  </si>
  <si>
    <t>024 Family Tree</t>
  </si>
  <si>
    <t>025 Heroes</t>
  </si>
  <si>
    <t>026 Burning Books</t>
  </si>
  <si>
    <t>027 Club Med</t>
  </si>
  <si>
    <t>028 #Selfie</t>
  </si>
  <si>
    <t>029 Roadmap: Business (2)</t>
  </si>
  <si>
    <t>030 Me.com</t>
  </si>
  <si>
    <t>031 Roadmap: Nursing</t>
  </si>
  <si>
    <t>032 Roadmap: STEM</t>
  </si>
  <si>
    <t>033 Roadmap: Nursing (2)</t>
  </si>
  <si>
    <t>035 Engineering Odyssey</t>
  </si>
  <si>
    <t>036 Engineering Odyssey</t>
  </si>
  <si>
    <t>037 Engineering Odyssey</t>
  </si>
  <si>
    <t>038 Engineering Odyssey</t>
  </si>
  <si>
    <t>039 Engineering Odyssey</t>
  </si>
  <si>
    <t>040 Engineering Odyssey</t>
  </si>
  <si>
    <t>042 Engineering Odyssey</t>
  </si>
  <si>
    <t>043 Mindstorms</t>
  </si>
  <si>
    <t>044 Leadership (4)</t>
  </si>
  <si>
    <t>045 Pay It Forward</t>
  </si>
  <si>
    <t>046 Make It Stick</t>
  </si>
  <si>
    <t>048 Farm to Kitchen Bootcamp</t>
  </si>
  <si>
    <t>049 Be Your Own Boss</t>
  </si>
  <si>
    <t>050 Live Stronger</t>
  </si>
  <si>
    <t>051 Brain Games</t>
  </si>
  <si>
    <t>052 Astrology &amp; Strange Science</t>
  </si>
  <si>
    <t>053 Headspace</t>
  </si>
  <si>
    <t>057 Roadmap: STEM (2)</t>
  </si>
  <si>
    <t>058 Leadershop (7)</t>
  </si>
  <si>
    <t>054 Leadershop (5)</t>
  </si>
  <si>
    <t>056 Leadershop (6)</t>
  </si>
  <si>
    <t>059 Engineering Odyssey</t>
  </si>
  <si>
    <t>060 Gray Matters - Honors</t>
  </si>
  <si>
    <t>OL1 Academic Engagement &amp; Success</t>
  </si>
  <si>
    <t>Took GPS in Fall 2016</t>
  </si>
  <si>
    <t>A or A-</t>
  </si>
  <si>
    <t>% As</t>
  </si>
  <si>
    <t>2.00 - 2.99</t>
  </si>
  <si>
    <t>No STEM courses</t>
  </si>
  <si>
    <t>1 - 19,999</t>
  </si>
  <si>
    <t>&lt; 5k</t>
  </si>
  <si>
    <t>&lt; 1k</t>
  </si>
  <si>
    <t>5000+</t>
  </si>
  <si>
    <t>N/A (did not apply for aid)</t>
  </si>
  <si>
    <t>% of Cohort</t>
  </si>
  <si>
    <t>Athlete in Fall 2016</t>
  </si>
  <si>
    <t>17-18</t>
  </si>
  <si>
    <t>21+</t>
  </si>
  <si>
    <t>Colorado Living</t>
  </si>
  <si>
    <t>Engineering</t>
  </si>
  <si>
    <t>Honors</t>
  </si>
  <si>
    <t>ML360</t>
  </si>
  <si>
    <t>Substance Free</t>
  </si>
  <si>
    <t>Not Colorado</t>
  </si>
  <si>
    <t>Eastern Mountains</t>
  </si>
  <si>
    <t>Easatern Plains</t>
  </si>
  <si>
    <t>Front Range</t>
  </si>
  <si>
    <t>San Luis Valley</t>
  </si>
  <si>
    <t>Western Slope</t>
  </si>
  <si>
    <t>Boulder</t>
  </si>
  <si>
    <t>Colorado Springs</t>
  </si>
  <si>
    <t>Denver/Aurora/Broomfield</t>
  </si>
  <si>
    <t>Ft Collins/Loveland</t>
  </si>
  <si>
    <t>Grand Junction</t>
  </si>
  <si>
    <t>Greeley</t>
  </si>
  <si>
    <t>Pueblo</t>
  </si>
  <si>
    <t>Meets HEAR</t>
  </si>
  <si>
    <t>Does not meet HEAR</t>
  </si>
  <si>
    <t>&lt; 16</t>
  </si>
  <si>
    <t>1400+</t>
  </si>
  <si>
    <t>1300s</t>
  </si>
  <si>
    <t>1200s</t>
  </si>
  <si>
    <t>1100s</t>
  </si>
  <si>
    <t>1000s</t>
  </si>
  <si>
    <t>900s</t>
  </si>
  <si>
    <t>&lt;900</t>
  </si>
  <si>
    <t>Student Assistant I-IV</t>
  </si>
  <si>
    <t>January - June of 2016</t>
  </si>
  <si>
    <t>July - August of 2016</t>
  </si>
  <si>
    <t>April 2016</t>
  </si>
  <si>
    <t>May 2016</t>
  </si>
  <si>
    <t>June 2016</t>
  </si>
  <si>
    <t>July 2016</t>
  </si>
  <si>
    <t>August 2016</t>
  </si>
  <si>
    <t>6+</t>
  </si>
  <si>
    <t>*Acquired list from Academic Advising</t>
  </si>
  <si>
    <t>Honors Group, Fall 2016</t>
  </si>
  <si>
    <t>Visited Health Center</t>
  </si>
  <si>
    <t>no hybrid coursework</t>
  </si>
  <si>
    <t>some hybrid</t>
  </si>
  <si>
    <t>Table 4. HEAR Status</t>
  </si>
  <si>
    <t>Table 5. ACT Comp</t>
  </si>
  <si>
    <t>Table 6. ACT Math</t>
  </si>
  <si>
    <t>Table 7. ACT English</t>
  </si>
  <si>
    <t>Table 8. SAT (Math + Verbal)</t>
  </si>
  <si>
    <t>Table 9. Last Math Placement Exam*</t>
  </si>
  <si>
    <t>Table 10. Window Admission</t>
  </si>
  <si>
    <t>Table 11. Admit Type</t>
  </si>
  <si>
    <t>Table 12. Campus Tour</t>
  </si>
  <si>
    <t>Table 13. Group Orientation</t>
  </si>
  <si>
    <t>Table 14. Gender</t>
  </si>
  <si>
    <t>Table 15. Ethnicity</t>
  </si>
  <si>
    <t>Table 26. Student Clubs</t>
  </si>
  <si>
    <t>Table 28. Leadership Programs</t>
  </si>
  <si>
    <t>Table 36.  Athletic Student Group</t>
  </si>
  <si>
    <t>Student Engagement, Continued</t>
  </si>
  <si>
    <t>034 Leadershop (3)</t>
  </si>
  <si>
    <t>005 Leadershop</t>
  </si>
  <si>
    <t>Table 16. Home State</t>
  </si>
  <si>
    <t>Table 17. Colorado Region</t>
  </si>
  <si>
    <t>Table 18. Colorado MSA</t>
  </si>
  <si>
    <t>Table 19. Tuition Residency Group</t>
  </si>
  <si>
    <t>Table 20. Military Affiliation</t>
  </si>
  <si>
    <t>Table 21. Disability Registration</t>
  </si>
  <si>
    <t>Table 22. First Generation Status</t>
  </si>
  <si>
    <t>Table 23. Age</t>
  </si>
  <si>
    <t>Table 24. Has Kids</t>
  </si>
  <si>
    <t>Table 37. Campus Housing</t>
  </si>
  <si>
    <t>Table 38. Housing Theme Floor</t>
  </si>
  <si>
    <t>Table 39. Housing Room Type</t>
  </si>
  <si>
    <t>Table 40. Student Employment (Fall)</t>
  </si>
  <si>
    <t>Table 41. Academic Advising Visits*</t>
  </si>
  <si>
    <t>Table 42. Honors Student Group</t>
  </si>
  <si>
    <t>Table 43. Health Center</t>
  </si>
  <si>
    <t>2-Bedroom Apartment</t>
  </si>
  <si>
    <t>4-Bedroom Apartment</t>
  </si>
  <si>
    <t>SV Lg Sng in a Copp Suite</t>
  </si>
  <si>
    <t>SV Lg Sng in a Suite</t>
  </si>
  <si>
    <t>SV Loft Shared Bed/Suite</t>
  </si>
  <si>
    <t>SV Pri Bed w/ a Pri Bath</t>
  </si>
  <si>
    <t>SV Private Bed in a Suite</t>
  </si>
  <si>
    <t>SV Shared Bed in a Suite</t>
  </si>
  <si>
    <t>SV Shrd Bed w/ a Pri Bath</t>
  </si>
  <si>
    <t>SV Sng in a Copper Suite</t>
  </si>
  <si>
    <t>VAV Lg Single in a Suite</t>
  </si>
  <si>
    <t>VAV Pri Bed w/a Pri Bath</t>
  </si>
  <si>
    <t>VAV Pri Bed/2-pers Suite</t>
  </si>
  <si>
    <t>VAV Priv Bed in a Suite</t>
  </si>
  <si>
    <t>VAV Shared Bed in a Suite</t>
  </si>
  <si>
    <t>VAV Shared Bed w/Pri Bath</t>
  </si>
  <si>
    <t>VAV Shared Triple/Suite</t>
  </si>
  <si>
    <t>Table 44. Program &amp; Plan</t>
  </si>
  <si>
    <t>Table 45. Univ Studies Intents</t>
  </si>
  <si>
    <t>Table 47. Credit Hour Load*</t>
  </si>
  <si>
    <t>Table 48. Fall 2015 GPA</t>
  </si>
  <si>
    <t>Table 49. GPS Seminar</t>
  </si>
  <si>
    <t>Table 50. GPS Grade</t>
  </si>
  <si>
    <t>Table 51. Online Coursework</t>
  </si>
  <si>
    <t>Table 52. Hybrid Coursework</t>
  </si>
  <si>
    <t>Table 53. Fall DFIW Grades</t>
  </si>
  <si>
    <t>Table 54. Fall STEM GPA</t>
  </si>
  <si>
    <t>Table 55. Fall Math GPA</t>
  </si>
  <si>
    <t>Table 56. Fall Chemistry GPA</t>
  </si>
  <si>
    <t>Table 57. Probation/Suspension</t>
  </si>
  <si>
    <t>Table 58. Financial Aid Budget Amt</t>
  </si>
  <si>
    <t>Table 59. Family Contribution Amt</t>
  </si>
  <si>
    <t>Table 60. Total Aid Amt</t>
  </si>
  <si>
    <t>Table 61. Pell Amt</t>
  </si>
  <si>
    <t>Table 62. Work Study Amt</t>
  </si>
  <si>
    <t>Table 63. Loan Amt</t>
  </si>
  <si>
    <t>Table 64. Scholarship Amt</t>
  </si>
  <si>
    <t>Table 65. Grant Amt</t>
  </si>
  <si>
    <t>Table 66. Federal Amt</t>
  </si>
  <si>
    <t>Table 67. State Amt</t>
  </si>
  <si>
    <t>Table 68. Institution Amt</t>
  </si>
  <si>
    <t>Table 69. Chancellor's Scholar</t>
  </si>
  <si>
    <t>Table 70. Athletic-Related Financial Aid</t>
  </si>
  <si>
    <t>Table 71. Aid as % of Budget</t>
  </si>
  <si>
    <t>Table 72. Past Due Amount (end of Fall)</t>
  </si>
  <si>
    <t>1 - 99</t>
  </si>
  <si>
    <t>100 - 499</t>
  </si>
  <si>
    <t>500 - 999</t>
  </si>
  <si>
    <t>1000 - 4999</t>
  </si>
  <si>
    <t>Retained and Same Major</t>
  </si>
  <si>
    <t>Retained and Switched Major</t>
  </si>
  <si>
    <t>Not retained</t>
  </si>
  <si>
    <t>Table 46. Switched Major by Fall '17</t>
  </si>
  <si>
    <t>Took 3010 in Fall 2016</t>
  </si>
  <si>
    <t>Did not take GPS or 3010</t>
  </si>
  <si>
    <t>6+ visits</t>
  </si>
  <si>
    <t>2 - 5 visits</t>
  </si>
  <si>
    <t>Table 27. Greek Life Roster</t>
  </si>
  <si>
    <t>Table 29. Parent/Family Weekend</t>
  </si>
  <si>
    <t>Table 30. Excel Center Visits</t>
  </si>
  <si>
    <t>Table 35. Recreation Center Visits</t>
  </si>
  <si>
    <t>3</t>
  </si>
  <si>
    <t>5 - 9</t>
  </si>
  <si>
    <t>10 - 19</t>
  </si>
  <si>
    <t xml:space="preserve">20 + </t>
  </si>
  <si>
    <t>Table 32. Summer Bridge Program</t>
  </si>
  <si>
    <t>Table 34. Career Center</t>
  </si>
  <si>
    <t>Table 31. SuccessNet Participation</t>
  </si>
  <si>
    <t>data not available</t>
  </si>
  <si>
    <t>Visited in Fall 2016</t>
  </si>
  <si>
    <t>Fall service indicator</t>
  </si>
  <si>
    <t>Table 33. MOSAIC Student Group</t>
  </si>
  <si>
    <t>Academic club participant</t>
  </si>
  <si>
    <t>Multicultural club participant</t>
  </si>
  <si>
    <t>Other student club participant</t>
  </si>
  <si>
    <t>Not a participant in any club</t>
  </si>
  <si>
    <r>
      <t xml:space="preserve">This represents the </t>
    </r>
    <r>
      <rPr>
        <i/>
        <u/>
        <sz val="10"/>
        <color theme="1"/>
        <rFont val="Andale WT"/>
      </rPr>
      <t>full-time</t>
    </r>
    <r>
      <rPr>
        <i/>
        <sz val="10"/>
        <color theme="1"/>
        <rFont val="Andale WT"/>
      </rPr>
      <t xml:space="preserve"> first-year cohort as of Fall 2017 census. 
The official cohort is likely to change by the end of the term.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</si>
</sst>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\,\ yyyy"/>
    <numFmt numFmtId="165" formatCode="#,##0.0%"/>
  </numFmts>
  <fonts count="24">
    <font>
      <sz val="10"/>
      <color theme="1"/>
      <name val="Tahoma"/>
      <family val="2"/>
    </font>
    <font>
      <sz val="10"/>
      <color theme="1"/>
      <name val="Andale WT"/>
      <family val="2"/>
    </font>
    <font>
      <sz val="10"/>
      <color rgb="FFFF0000"/>
      <name val="Andale WT"/>
      <family val="2"/>
    </font>
    <font>
      <b/>
      <sz val="8"/>
      <color rgb="FF444444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sz val="8"/>
      <color rgb="FF31455E"/>
      <name val="Andale WT"/>
      <family val="2"/>
    </font>
    <font>
      <i/>
      <sz val="8"/>
      <color rgb="FF333333"/>
      <name val="Andale WT"/>
    </font>
    <font>
      <sz val="8"/>
      <name val="Andale WT"/>
      <family val="2"/>
    </font>
    <font>
      <sz val="10"/>
      <name val="Andale WT"/>
      <family val="2"/>
    </font>
    <font>
      <sz val="10"/>
      <color rgb="FF444444"/>
      <name val="Andale WT"/>
    </font>
    <font>
      <sz val="12"/>
      <color theme="1"/>
      <name val="Andale WT"/>
    </font>
    <font>
      <b/>
      <sz val="8"/>
      <color rgb="FF333333"/>
      <name val="Andale WT"/>
    </font>
    <font>
      <strike/>
      <sz val="10"/>
      <color theme="1"/>
      <name val="Tahoma"/>
      <family val="2"/>
    </font>
    <font>
      <sz val="14"/>
      <color rgb="FF444444"/>
      <name val="Andale WT"/>
    </font>
    <font>
      <sz val="8"/>
      <color theme="1"/>
      <name val="Andale WT"/>
    </font>
    <font>
      <b/>
      <sz val="10"/>
      <color rgb="FF444444"/>
      <name val="Andale WT"/>
    </font>
    <font>
      <sz val="8"/>
      <color rgb="FF333333"/>
      <name val="Andale WT"/>
    </font>
    <font>
      <b/>
      <i/>
      <sz val="8"/>
      <color rgb="FF333333"/>
      <name val="Andale WT"/>
    </font>
    <font>
      <u/>
      <sz val="10"/>
      <color theme="10"/>
      <name val="Tahoma"/>
      <family val="2"/>
    </font>
    <font>
      <sz val="10"/>
      <color theme="1"/>
      <name val="Tahoma"/>
      <family val="2"/>
    </font>
    <font>
      <b/>
      <i/>
      <sz val="8"/>
      <name val="Andale WT"/>
    </font>
    <font>
      <i/>
      <u/>
      <sz val="10"/>
      <color theme="1"/>
      <name val="Andale WT"/>
    </font>
    <font>
      <i/>
      <sz val="10"/>
      <color theme="1"/>
      <name val="Andale WT"/>
    </font>
  </fonts>
  <fills count="4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</fills>
  <borders count="1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FEFEF"/>
      </left>
      <right style="medium">
        <color rgb="FFEFEFEF"/>
      </right>
      <top style="thin">
        <color indexed="64"/>
      </top>
      <bottom style="medium">
        <color rgb="FFEFEFEF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vertical="top"/>
    </xf>
    <xf numFmtId="3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0" fontId="0" fillId="0" borderId="0" xfId="0"/>
    <xf numFmtId="0" fontId="4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top"/>
    </xf>
    <xf numFmtId="165" fontId="5" fillId="0" borderId="7" xfId="0" applyNumberFormat="1" applyFont="1" applyBorder="1" applyAlignment="1">
      <alignment horizontal="right" vertical="top"/>
    </xf>
    <xf numFmtId="0" fontId="4" fillId="2" borderId="1" xfId="0" quotePrefix="1" applyFont="1" applyFill="1" applyBorder="1" applyAlignment="1">
      <alignment vertical="top"/>
    </xf>
    <xf numFmtId="0" fontId="0" fillId="0" borderId="0" xfId="0"/>
    <xf numFmtId="0" fontId="4" fillId="2" borderId="1" xfId="0" applyFont="1" applyFill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3" fontId="8" fillId="0" borderId="2" xfId="0" applyNumberFormat="1" applyFont="1" applyFill="1" applyBorder="1" applyAlignment="1">
      <alignment horizontal="right" vertical="top"/>
    </xf>
    <xf numFmtId="3" fontId="8" fillId="0" borderId="7" xfId="0" applyNumberFormat="1" applyFont="1" applyFill="1" applyBorder="1" applyAlignment="1">
      <alignment horizontal="right" vertical="top"/>
    </xf>
    <xf numFmtId="164" fontId="2" fillId="0" borderId="0" xfId="0" quotePrefix="1" applyNumberFormat="1" applyFont="1" applyAlignment="1">
      <alignment horizontal="left" vertical="center"/>
    </xf>
    <xf numFmtId="0" fontId="0" fillId="0" borderId="0" xfId="0"/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 vertical="top"/>
    </xf>
    <xf numFmtId="164" fontId="9" fillId="0" borderId="0" xfId="0" quotePrefix="1" applyNumberFormat="1" applyFont="1" applyAlignment="1">
      <alignment horizontal="left" vertical="center"/>
    </xf>
    <xf numFmtId="3" fontId="8" fillId="0" borderId="8" xfId="0" applyNumberFormat="1" applyFont="1" applyFill="1" applyBorder="1" applyAlignment="1">
      <alignment horizontal="right" vertical="top"/>
    </xf>
    <xf numFmtId="165" fontId="5" fillId="0" borderId="8" xfId="0" applyNumberFormat="1" applyFont="1" applyBorder="1" applyAlignment="1">
      <alignment horizontal="right" vertical="top"/>
    </xf>
    <xf numFmtId="0" fontId="0" fillId="0" borderId="0" xfId="0"/>
    <xf numFmtId="0" fontId="4" fillId="2" borderId="1" xfId="0" applyFont="1" applyFill="1" applyBorder="1" applyAlignment="1">
      <alignment vertical="top"/>
    </xf>
    <xf numFmtId="165" fontId="5" fillId="0" borderId="0" xfId="0" applyNumberFormat="1" applyFont="1" applyBorder="1" applyAlignment="1">
      <alignment horizontal="right" vertical="top"/>
    </xf>
    <xf numFmtId="3" fontId="5" fillId="0" borderId="2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indent="2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0" fillId="0" borderId="0" xfId="0"/>
    <xf numFmtId="0" fontId="4" fillId="2" borderId="1" xfId="0" applyFont="1" applyFill="1" applyBorder="1" applyAlignment="1">
      <alignment vertical="top"/>
    </xf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0" fontId="4" fillId="2" borderId="1" xfId="0" quotePrefix="1" applyFont="1" applyFill="1" applyBorder="1" applyAlignment="1">
      <alignment horizontal="left" vertical="top"/>
    </xf>
    <xf numFmtId="3" fontId="5" fillId="0" borderId="8" xfId="0" applyNumberFormat="1" applyFont="1" applyBorder="1" applyAlignment="1">
      <alignment horizontal="right" vertical="top"/>
    </xf>
    <xf numFmtId="0" fontId="4" fillId="2" borderId="13" xfId="0" applyFont="1" applyFill="1" applyBorder="1" applyAlignment="1">
      <alignment horizontal="left" vertical="top"/>
    </xf>
    <xf numFmtId="3" fontId="5" fillId="0" borderId="14" xfId="0" applyNumberFormat="1" applyFont="1" applyBorder="1" applyAlignment="1">
      <alignment horizontal="right" vertical="top"/>
    </xf>
    <xf numFmtId="165" fontId="5" fillId="0" borderId="14" xfId="0" applyNumberFormat="1" applyFont="1" applyBorder="1" applyAlignment="1">
      <alignment horizontal="right" vertical="top"/>
    </xf>
    <xf numFmtId="0" fontId="10" fillId="0" borderId="0" xfId="0" applyFont="1" applyFill="1" applyAlignment="1">
      <alignment horizontal="left" vertical="top" indent="2"/>
    </xf>
    <xf numFmtId="0" fontId="0" fillId="0" borderId="0" xfId="0" applyFill="1" applyAlignment="1">
      <alignment horizontal="left"/>
    </xf>
    <xf numFmtId="0" fontId="12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indent="1"/>
    </xf>
    <xf numFmtId="0" fontId="4" fillId="2" borderId="1" xfId="0" applyFont="1" applyFill="1" applyBorder="1" applyAlignment="1">
      <alignment horizontal="left" vertical="top" indent="3"/>
    </xf>
    <xf numFmtId="0" fontId="3" fillId="0" borderId="0" xfId="0" applyFont="1" applyFill="1" applyAlignment="1">
      <alignment horizontal="left" vertical="top"/>
    </xf>
    <xf numFmtId="0" fontId="4" fillId="2" borderId="1" xfId="0" quotePrefix="1" applyFont="1" applyFill="1" applyBorder="1" applyAlignment="1">
      <alignment horizontal="left" vertical="top" indent="2"/>
    </xf>
    <xf numFmtId="0" fontId="13" fillId="0" borderId="0" xfId="0" applyFont="1" applyFill="1"/>
    <xf numFmtId="0" fontId="14" fillId="0" borderId="0" xfId="0" applyFont="1" applyAlignment="1">
      <alignment horizontal="left" vertical="top"/>
    </xf>
    <xf numFmtId="0" fontId="4" fillId="0" borderId="3" xfId="0" applyFont="1" applyFill="1" applyBorder="1" applyAlignment="1">
      <alignment vertical="top"/>
    </xf>
    <xf numFmtId="0" fontId="0" fillId="0" borderId="0" xfId="0"/>
    <xf numFmtId="165" fontId="5" fillId="0" borderId="2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left" vertical="top" indent="2"/>
    </xf>
    <xf numFmtId="0" fontId="0" fillId="0" borderId="0" xfId="0"/>
    <xf numFmtId="3" fontId="5" fillId="0" borderId="0" xfId="0" applyNumberFormat="1" applyFont="1" applyBorder="1" applyAlignment="1">
      <alignment horizontal="left" vertical="top"/>
    </xf>
    <xf numFmtId="0" fontId="14" fillId="0" borderId="0" xfId="0" applyFont="1" applyAlignment="1">
      <alignment horizontal="right" vertical="top"/>
    </xf>
    <xf numFmtId="0" fontId="0" fillId="0" borderId="0" xfId="0" applyFill="1" applyAlignment="1">
      <alignment horizontal="right"/>
    </xf>
    <xf numFmtId="0" fontId="4" fillId="0" borderId="0" xfId="0" quotePrefix="1" applyFont="1" applyFill="1" applyBorder="1" applyAlignment="1">
      <alignment horizontal="left" vertical="top" indent="2"/>
    </xf>
    <xf numFmtId="0" fontId="0" fillId="0" borderId="0" xfId="0" applyAlignment="1"/>
    <xf numFmtId="3" fontId="0" fillId="0" borderId="0" xfId="0" applyNumberFormat="1" applyAlignment="1">
      <alignment horizontal="right"/>
    </xf>
    <xf numFmtId="0" fontId="16" fillId="0" borderId="0" xfId="0" applyFont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3" fontId="8" fillId="0" borderId="15" xfId="0" applyNumberFormat="1" applyFont="1" applyBorder="1" applyAlignment="1">
      <alignment horizontal="right" vertical="top"/>
    </xf>
    <xf numFmtId="165" fontId="8" fillId="0" borderId="14" xfId="0" applyNumberFormat="1" applyFont="1" applyBorder="1" applyAlignment="1">
      <alignment horizontal="right" vertical="top"/>
    </xf>
    <xf numFmtId="3" fontId="8" fillId="0" borderId="2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4" fillId="2" borderId="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0" fontId="8" fillId="2" borderId="1" xfId="0" quotePrefix="1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17" fontId="4" fillId="2" borderId="1" xfId="0" quotePrefix="1" applyNumberFormat="1" applyFont="1" applyFill="1" applyBorder="1" applyAlignment="1">
      <alignment vertical="top"/>
    </xf>
    <xf numFmtId="0" fontId="4" fillId="0" borderId="0" xfId="0" quotePrefix="1" applyFont="1" applyFill="1" applyBorder="1" applyAlignment="1">
      <alignment horizontal="left" vertical="top"/>
    </xf>
    <xf numFmtId="0" fontId="19" fillId="0" borderId="0" xfId="1" applyAlignment="1">
      <alignment horizontal="left" vertical="top" indent="2"/>
    </xf>
    <xf numFmtId="0" fontId="19" fillId="0" borderId="0" xfId="1" applyFill="1" applyAlignment="1">
      <alignment horizontal="left" vertical="top" indent="2"/>
    </xf>
    <xf numFmtId="0" fontId="3" fillId="0" borderId="0" xfId="0" applyFont="1" applyFill="1" applyAlignment="1">
      <alignment vertical="top"/>
    </xf>
    <xf numFmtId="0" fontId="19" fillId="0" borderId="0" xfId="1" applyAlignment="1">
      <alignment horizontal="left" indent="2"/>
    </xf>
    <xf numFmtId="9" fontId="5" fillId="0" borderId="2" xfId="2" applyFont="1" applyBorder="1" applyAlignment="1">
      <alignment horizontal="right" vertical="top"/>
    </xf>
    <xf numFmtId="0" fontId="15" fillId="0" borderId="0" xfId="0" applyFont="1" applyAlignment="1">
      <alignment vertical="top" wrapText="1"/>
    </xf>
    <xf numFmtId="0" fontId="21" fillId="2" borderId="3" xfId="0" applyFont="1" applyFill="1" applyBorder="1" applyAlignment="1">
      <alignment horizontal="left" vertical="top"/>
    </xf>
    <xf numFmtId="0" fontId="23" fillId="0" borderId="0" xfId="0" applyFont="1"/>
    <xf numFmtId="164" fontId="2" fillId="0" borderId="0" xfId="0" quotePrefix="1" applyNumberFormat="1" applyFont="1" applyAlignment="1">
      <alignment horizontal="left" vertical="center"/>
    </xf>
    <xf numFmtId="0" fontId="0" fillId="0" borderId="0" xfId="0" applyFont="1"/>
    <xf numFmtId="0" fontId="23" fillId="0" borderId="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CC"/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83820</xdr:rowOff>
    </xdr:from>
    <xdr:to>
      <xdr:col>3</xdr:col>
      <xdr:colOff>43445</xdr:colOff>
      <xdr:row>2</xdr:row>
      <xdr:rowOff>158064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83820"/>
          <a:ext cx="2961905" cy="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2"/>
  <sheetViews>
    <sheetView showGridLines="0" tabSelected="1" zoomScaleNormal="100" workbookViewId="0">
      <selection activeCell="A37" sqref="A37"/>
    </sheetView>
  </sheetViews>
  <sheetFormatPr defaultColWidth="8.85546875" defaultRowHeight="12.75"/>
  <cols>
    <col min="1" max="1" width="28.140625" style="39" customWidth="1"/>
    <col min="2" max="2" width="7.28515625" style="39" customWidth="1"/>
    <col min="3" max="3" width="8.85546875" style="39" customWidth="1"/>
    <col min="4" max="4" width="26.7109375" style="8" customWidth="1"/>
    <col min="5" max="5" width="5.7109375" style="39" bestFit="1" customWidth="1"/>
    <col min="6" max="6" width="5.42578125" style="39" customWidth="1"/>
    <col min="7" max="7" width="5.85546875" style="39" customWidth="1"/>
    <col min="8" max="16384" width="8.85546875" style="39"/>
  </cols>
  <sheetData>
    <row r="1" spans="1:7">
      <c r="A1" s="40"/>
      <c r="B1" s="40"/>
      <c r="C1" s="40"/>
      <c r="D1" s="47"/>
      <c r="E1" s="40"/>
      <c r="F1" s="40"/>
      <c r="G1" s="40"/>
    </row>
    <row r="2" spans="1:7">
      <c r="A2" s="40"/>
      <c r="B2" s="40"/>
      <c r="C2" s="40"/>
      <c r="D2" s="47"/>
      <c r="E2" s="40"/>
      <c r="F2" s="40"/>
      <c r="G2" s="40"/>
    </row>
    <row r="3" spans="1:7">
      <c r="A3" s="40"/>
      <c r="B3" s="40"/>
      <c r="C3" s="40"/>
      <c r="D3" s="47"/>
      <c r="E3" s="40"/>
      <c r="F3" s="40"/>
      <c r="G3" s="40"/>
    </row>
    <row r="4" spans="1:7">
      <c r="A4" s="40"/>
      <c r="B4" s="40"/>
      <c r="C4" s="40"/>
      <c r="D4" s="47"/>
      <c r="E4" s="40"/>
      <c r="F4" s="40"/>
      <c r="G4" s="40"/>
    </row>
    <row r="5" spans="1:7" s="32" customFormat="1" ht="19.149999999999999" customHeight="1">
      <c r="A5" s="31" t="s">
        <v>351</v>
      </c>
    </row>
    <row r="6" spans="1:7" s="93" customFormat="1" ht="28.5" customHeight="1">
      <c r="A6" s="96" t="s">
        <v>616</v>
      </c>
      <c r="B6" s="96"/>
      <c r="C6" s="96"/>
      <c r="D6" s="96"/>
      <c r="E6" s="96"/>
      <c r="F6" s="96"/>
      <c r="G6" s="96"/>
    </row>
    <row r="7" spans="1:7">
      <c r="A7" s="94" t="s">
        <v>352</v>
      </c>
      <c r="B7" s="95"/>
      <c r="C7" s="95"/>
      <c r="D7" s="95"/>
    </row>
    <row r="8" spans="1:7">
      <c r="A8" s="17"/>
    </row>
    <row r="9" spans="1:7">
      <c r="A9" s="68" t="s">
        <v>141</v>
      </c>
    </row>
    <row r="10" spans="1:7">
      <c r="A10" s="29" t="s">
        <v>318</v>
      </c>
      <c r="D10" s="29" t="s">
        <v>521</v>
      </c>
    </row>
    <row r="11" spans="1:7">
      <c r="A11" s="86" t="str">
        <f>Admissions!A3</f>
        <v>Table 1. Admission Date</v>
      </c>
      <c r="D11" s="86" t="str">
        <f>Engagement!A85</f>
        <v>Table 37. Campus Housing</v>
      </c>
    </row>
    <row r="12" spans="1:7">
      <c r="A12" s="86" t="str">
        <f>Admissions!A11</f>
        <v>Table 2. High School GPA</v>
      </c>
      <c r="D12" s="89" t="str">
        <f>Engagement!A102</f>
        <v>Table 38. Housing Theme Floor</v>
      </c>
    </row>
    <row r="13" spans="1:7">
      <c r="A13" s="86" t="str">
        <f>Admissions!A24</f>
        <v>Table 3. Index Group</v>
      </c>
      <c r="D13" s="87" t="str">
        <f>Engagement!A111</f>
        <v>Table 39. Housing Room Type</v>
      </c>
    </row>
    <row r="14" spans="1:7">
      <c r="A14" s="86" t="str">
        <f>Admissions!A32</f>
        <v>Table 4. HEAR Status</v>
      </c>
      <c r="D14" s="87" t="str">
        <f>Engagement!A131</f>
        <v>Table 40. Student Employment (Fall)</v>
      </c>
    </row>
    <row r="15" spans="1:7">
      <c r="A15" s="86" t="str">
        <f>Admissions!A37</f>
        <v>Table 5. ACT Comp</v>
      </c>
      <c r="D15" s="87" t="str">
        <f>Engagement!A135</f>
        <v>Table 41. Academic Advising Visits*</v>
      </c>
    </row>
    <row r="16" spans="1:7">
      <c r="A16" s="86" t="str">
        <f>Admissions!A61</f>
        <v>Table 6. ACT Math</v>
      </c>
      <c r="D16" s="87" t="str">
        <f>Engagement!A145</f>
        <v>Table 42. Honors Student Group</v>
      </c>
    </row>
    <row r="17" spans="1:8">
      <c r="A17" s="86" t="str">
        <f>Admissions!A86</f>
        <v>Table 7. ACT English</v>
      </c>
      <c r="D17" s="87" t="str">
        <f>Engagement!A149</f>
        <v>Table 43. Health Center</v>
      </c>
    </row>
    <row r="18" spans="1:8">
      <c r="A18" s="86" t="str">
        <f>Admissions!A111</f>
        <v>Table 8. SAT (Math + Verbal)</v>
      </c>
      <c r="D18" s="29" t="s">
        <v>321</v>
      </c>
    </row>
    <row r="19" spans="1:8">
      <c r="A19" s="86" t="str">
        <f>Admissions!A121</f>
        <v>Table 9. Last Math Placement Exam*</v>
      </c>
      <c r="D19" s="87" t="str">
        <f>'Academics (1)'!A3</f>
        <v>Table 44. Program &amp; Plan</v>
      </c>
    </row>
    <row r="20" spans="1:8">
      <c r="A20" s="87" t="str">
        <f>Admissions!A142</f>
        <v>Table 10. Window Admission</v>
      </c>
      <c r="D20" s="87" t="str">
        <f>'Academics (1)'!A73</f>
        <v>Table 45. Univ Studies Intents</v>
      </c>
    </row>
    <row r="21" spans="1:8">
      <c r="A21" s="86" t="str">
        <f>Admissions!A152</f>
        <v>Table 11. Admit Type</v>
      </c>
      <c r="D21" s="87" t="str">
        <f>'Academics (1)'!A93</f>
        <v>Table 46. Switched Major by Fall '17</v>
      </c>
    </row>
    <row r="22" spans="1:8">
      <c r="A22" s="86" t="str">
        <f>Admissions!A159</f>
        <v>Table 12. Campus Tour</v>
      </c>
      <c r="D22" s="87" t="str">
        <f>'Academics (1)'!A98</f>
        <v>Table 47. Credit Hour Load*</v>
      </c>
    </row>
    <row r="23" spans="1:8">
      <c r="A23" s="89" t="str">
        <f>Admissions!A164</f>
        <v>Table 13. Group Orientation</v>
      </c>
      <c r="D23" s="87" t="str">
        <f>'Academics (1)'!A118</f>
        <v>Table 48. Fall 2015 GPA</v>
      </c>
    </row>
    <row r="24" spans="1:8">
      <c r="A24" s="29" t="s">
        <v>319</v>
      </c>
      <c r="D24" s="87" t="str">
        <f>'Academics (2)'!A1</f>
        <v>Table 49. GPS Seminar</v>
      </c>
    </row>
    <row r="25" spans="1:8">
      <c r="A25" s="86" t="str">
        <f>Demographics!A3</f>
        <v>Table 14. Gender</v>
      </c>
      <c r="D25" s="87" t="str">
        <f>'Academics (3)'!A1</f>
        <v>Table 50. GPS Grade</v>
      </c>
    </row>
    <row r="26" spans="1:8">
      <c r="A26" s="86" t="str">
        <f>Demographics!A7</f>
        <v>Table 15. Ethnicity</v>
      </c>
      <c r="D26" s="86" t="str">
        <f>'Academics (3)'!A18</f>
        <v>Table 51. Online Coursework</v>
      </c>
    </row>
    <row r="27" spans="1:8">
      <c r="A27" s="86" t="str">
        <f>Demographics!A18</f>
        <v>Table 16. Home State</v>
      </c>
      <c r="D27" s="86" t="str">
        <f>'Academics (3)'!A23</f>
        <v>Table 52. Hybrid Coursework</v>
      </c>
    </row>
    <row r="28" spans="1:8">
      <c r="A28" s="86" t="str">
        <f>Demographics!A60</f>
        <v>Table 17. Colorado Region</v>
      </c>
      <c r="D28" s="86" t="str">
        <f>'Academics (3)'!A27</f>
        <v>Table 53. Fall DFIW Grades</v>
      </c>
    </row>
    <row r="29" spans="1:8">
      <c r="A29" s="86" t="str">
        <f>Demographics!A68</f>
        <v>Table 18. Colorado MSA</v>
      </c>
      <c r="D29" s="86" t="str">
        <f>'Academics (3)'!A33</f>
        <v>Table 54. Fall STEM GPA</v>
      </c>
    </row>
    <row r="30" spans="1:8">
      <c r="A30" s="86" t="str">
        <f>Demographics!A78</f>
        <v>Table 19. Tuition Residency Group</v>
      </c>
      <c r="D30" s="86" t="str">
        <f>'Academics (3)'!A41</f>
        <v>Table 55. Fall Math GPA</v>
      </c>
    </row>
    <row r="31" spans="1:8">
      <c r="A31" s="86" t="str">
        <f>Demographics!A83</f>
        <v>Table 20. Military Affiliation</v>
      </c>
      <c r="D31" s="86" t="str">
        <f>'Academics (3)'!A50</f>
        <v>Table 56. Fall Chemistry GPA</v>
      </c>
    </row>
    <row r="32" spans="1:8">
      <c r="A32" s="86" t="str">
        <f>Demographics!A87</f>
        <v>Table 21. Disability Registration</v>
      </c>
      <c r="D32" s="86" t="str">
        <f>'Academics (3)'!A58</f>
        <v>Table 57. Probation/Suspension</v>
      </c>
      <c r="H32" s="53"/>
    </row>
    <row r="33" spans="1:4">
      <c r="A33" s="86" t="str">
        <f>Demographics!A91</f>
        <v>Table 22. First Generation Status</v>
      </c>
      <c r="D33" s="29" t="s">
        <v>331</v>
      </c>
    </row>
    <row r="34" spans="1:4">
      <c r="A34" s="86" t="str">
        <f>Demographics!A95</f>
        <v>Table 23. Age</v>
      </c>
      <c r="D34" s="86" t="str">
        <f>'Financial Aid'!A3</f>
        <v>Table 58. Financial Aid Budget Amt</v>
      </c>
    </row>
    <row r="35" spans="1:4">
      <c r="A35" s="86" t="str">
        <f>Demographics!A101</f>
        <v>Table 24. Has Kids</v>
      </c>
      <c r="D35" s="86" t="str">
        <f>'Financial Aid'!A13</f>
        <v>Table 59. Family Contribution Amt</v>
      </c>
    </row>
    <row r="36" spans="1:4">
      <c r="A36" s="29" t="s">
        <v>322</v>
      </c>
      <c r="D36" s="86" t="str">
        <f>'Financial Aid'!A27</f>
        <v>Table 60. Total Aid Amt</v>
      </c>
    </row>
    <row r="37" spans="1:4">
      <c r="A37" s="86" t="str">
        <f>Engagement!A3</f>
        <v>Table 26. Student Clubs</v>
      </c>
      <c r="D37" s="86" t="str">
        <f>'Financial Aid'!A37</f>
        <v>Table 61. Pell Amt</v>
      </c>
    </row>
    <row r="38" spans="1:4">
      <c r="A38" s="86" t="str">
        <f>Engagement!A9</f>
        <v>Table 27. Greek Life Roster</v>
      </c>
      <c r="D38" s="86" t="str">
        <f>'Financial Aid'!A47</f>
        <v>Table 62. Work Study Amt</v>
      </c>
    </row>
    <row r="39" spans="1:4">
      <c r="A39" s="86" t="str">
        <f>Engagement!A13</f>
        <v>Table 28. Leadership Programs</v>
      </c>
      <c r="D39" s="86" t="str">
        <f>'Financial Aid'!A51</f>
        <v>Table 63. Loan Amt</v>
      </c>
    </row>
    <row r="40" spans="1:4">
      <c r="A40" s="86" t="str">
        <f>Engagement!A24</f>
        <v>Table 29. Parent/Family Weekend</v>
      </c>
      <c r="D40" s="86" t="str">
        <f>'Financial Aid'!A61</f>
        <v>Table 64. Scholarship Amt</v>
      </c>
    </row>
    <row r="41" spans="1:4">
      <c r="A41" s="86" t="str">
        <f>Engagement!A28</f>
        <v>Table 30. Excel Center Visits</v>
      </c>
      <c r="D41" s="86" t="str">
        <f>'Financial Aid'!A68</f>
        <v>Table 65. Grant Amt</v>
      </c>
    </row>
    <row r="42" spans="1:4">
      <c r="A42" s="86" t="str">
        <f>Engagement!A55</f>
        <v>Table 31. SuccessNet Participation</v>
      </c>
      <c r="D42" s="86" t="str">
        <f>'Financial Aid'!A74</f>
        <v>Table 66. Federal Amt</v>
      </c>
    </row>
    <row r="43" spans="1:4">
      <c r="A43" s="86" t="str">
        <f>Engagement!A59</f>
        <v>Table 32. Summer Bridge Program</v>
      </c>
      <c r="D43" s="86" t="str">
        <f>'Financial Aid'!A84</f>
        <v>Table 67. State Amt</v>
      </c>
    </row>
    <row r="44" spans="1:4">
      <c r="A44" s="86" t="str">
        <f>Engagement!A63</f>
        <v>Table 33. MOSAIC Student Group</v>
      </c>
      <c r="D44" s="86" t="str">
        <f>'Financial Aid'!A92</f>
        <v>Table 68. Institution Amt</v>
      </c>
    </row>
    <row r="45" spans="1:4">
      <c r="A45" s="86" t="str">
        <f>Engagement!A67</f>
        <v>Table 34. Career Center</v>
      </c>
      <c r="D45" s="86" t="str">
        <f>'Financial Aid'!A101</f>
        <v>Table 69. Chancellor's Scholar</v>
      </c>
    </row>
    <row r="46" spans="1:4">
      <c r="A46" s="86" t="str">
        <f>Engagement!A71</f>
        <v>Table 35. Recreation Center Visits</v>
      </c>
      <c r="D46" s="86" t="str">
        <f>'Financial Aid'!A105</f>
        <v>Table 70. Athletic-Related Financial Aid</v>
      </c>
    </row>
    <row r="47" spans="1:4">
      <c r="A47" s="89" t="str">
        <f>Engagement!A81</f>
        <v>Table 36.  Athletic Student Group</v>
      </c>
      <c r="D47" s="86" t="str">
        <f>'Financial Aid'!A109</f>
        <v>Table 71. Aid as % of Budget</v>
      </c>
    </row>
    <row r="48" spans="1:4">
      <c r="D48" s="89" t="str">
        <f>'Financial Aid'!A124</f>
        <v>Table 72. Past Due Amount (end of Fall)</v>
      </c>
    </row>
    <row r="49" spans="4:4">
      <c r="D49" s="39"/>
    </row>
    <row r="50" spans="4:4">
      <c r="D50" s="39"/>
    </row>
    <row r="51" spans="4:4">
      <c r="D51" s="39"/>
    </row>
    <row r="52" spans="4:4">
      <c r="D52" s="39"/>
    </row>
    <row r="53" spans="4:4">
      <c r="D53" s="39"/>
    </row>
    <row r="54" spans="4:4">
      <c r="D54" s="39"/>
    </row>
    <row r="55" spans="4:4">
      <c r="D55" s="39"/>
    </row>
    <row r="56" spans="4:4">
      <c r="D56" s="39"/>
    </row>
    <row r="57" spans="4:4">
      <c r="D57" s="39"/>
    </row>
    <row r="58" spans="4:4">
      <c r="D58" s="39"/>
    </row>
    <row r="59" spans="4:4">
      <c r="D59" s="39"/>
    </row>
    <row r="60" spans="4:4">
      <c r="D60" s="39"/>
    </row>
    <row r="61" spans="4:4">
      <c r="D61" s="39"/>
    </row>
    <row r="62" spans="4:4">
      <c r="D62" s="39"/>
    </row>
    <row r="63" spans="4:4">
      <c r="D63" s="39"/>
    </row>
    <row r="64" spans="4:4">
      <c r="D64" s="39"/>
    </row>
    <row r="65" spans="4:4">
      <c r="D65" s="39"/>
    </row>
    <row r="66" spans="4:4">
      <c r="D66" s="39"/>
    </row>
    <row r="67" spans="4:4">
      <c r="D67" s="39"/>
    </row>
    <row r="68" spans="4:4">
      <c r="D68" s="39"/>
    </row>
    <row r="69" spans="4:4">
      <c r="D69" s="39"/>
    </row>
    <row r="70" spans="4:4">
      <c r="D70" s="39"/>
    </row>
    <row r="71" spans="4:4">
      <c r="D71" s="39"/>
    </row>
    <row r="72" spans="4:4">
      <c r="D72" s="39"/>
    </row>
    <row r="73" spans="4:4">
      <c r="D73" s="39"/>
    </row>
    <row r="74" spans="4:4">
      <c r="D74" s="39"/>
    </row>
    <row r="75" spans="4:4">
      <c r="D75" s="39"/>
    </row>
    <row r="76" spans="4:4">
      <c r="D76" s="39"/>
    </row>
    <row r="77" spans="4:4">
      <c r="D77" s="39"/>
    </row>
    <row r="78" spans="4:4">
      <c r="D78" s="39"/>
    </row>
    <row r="79" spans="4:4">
      <c r="D79" s="39"/>
    </row>
    <row r="80" spans="4:4">
      <c r="D80" s="39"/>
    </row>
    <row r="81" spans="4:4">
      <c r="D81" s="39"/>
    </row>
    <row r="82" spans="4:4">
      <c r="D82" s="39"/>
    </row>
    <row r="83" spans="4:4">
      <c r="D83" s="39"/>
    </row>
    <row r="84" spans="4:4">
      <c r="D84" s="39"/>
    </row>
    <row r="85" spans="4:4">
      <c r="D85" s="39"/>
    </row>
    <row r="86" spans="4:4">
      <c r="D86" s="39"/>
    </row>
    <row r="87" spans="4:4">
      <c r="D87" s="39"/>
    </row>
    <row r="88" spans="4:4">
      <c r="D88" s="39"/>
    </row>
    <row r="89" spans="4:4">
      <c r="D89" s="39"/>
    </row>
    <row r="90" spans="4:4">
      <c r="D90" s="39"/>
    </row>
    <row r="91" spans="4:4">
      <c r="D91" s="39"/>
    </row>
    <row r="92" spans="4:4">
      <c r="D92" s="39"/>
    </row>
    <row r="93" spans="4:4">
      <c r="D93" s="39"/>
    </row>
    <row r="94" spans="4:4">
      <c r="D94" s="39"/>
    </row>
    <row r="95" spans="4:4">
      <c r="D95" s="39"/>
    </row>
    <row r="96" spans="4:4">
      <c r="D96" s="39"/>
    </row>
    <row r="97" spans="4:4">
      <c r="D97" s="39"/>
    </row>
    <row r="98" spans="4:4">
      <c r="D98" s="39"/>
    </row>
    <row r="99" spans="4:4">
      <c r="D99" s="39"/>
    </row>
    <row r="100" spans="4:4">
      <c r="D100" s="39"/>
    </row>
    <row r="101" spans="4:4">
      <c r="D101" s="39"/>
    </row>
    <row r="102" spans="4:4">
      <c r="D102" s="39"/>
    </row>
    <row r="103" spans="4:4">
      <c r="D103" s="39"/>
    </row>
    <row r="104" spans="4:4">
      <c r="D104" s="39"/>
    </row>
    <row r="105" spans="4:4">
      <c r="D105" s="39"/>
    </row>
    <row r="106" spans="4:4">
      <c r="D106" s="39"/>
    </row>
    <row r="107" spans="4:4">
      <c r="D107" s="39"/>
    </row>
    <row r="108" spans="4:4">
      <c r="D108" s="39"/>
    </row>
    <row r="109" spans="4:4">
      <c r="D109" s="39"/>
    </row>
    <row r="110" spans="4:4">
      <c r="D110" s="39"/>
    </row>
    <row r="111" spans="4:4">
      <c r="D111" s="39"/>
    </row>
    <row r="112" spans="4:4">
      <c r="D112" s="39"/>
    </row>
    <row r="113" spans="4:4">
      <c r="D113" s="39"/>
    </row>
    <row r="114" spans="4:4">
      <c r="D114" s="39"/>
    </row>
    <row r="115" spans="4:4">
      <c r="D115" s="39"/>
    </row>
    <row r="116" spans="4:4">
      <c r="D116" s="39"/>
    </row>
    <row r="117" spans="4:4">
      <c r="D117" s="39"/>
    </row>
    <row r="118" spans="4:4">
      <c r="D118" s="39"/>
    </row>
    <row r="119" spans="4:4">
      <c r="D119" s="39"/>
    </row>
    <row r="120" spans="4:4">
      <c r="D120" s="39"/>
    </row>
    <row r="121" spans="4:4">
      <c r="D121" s="39"/>
    </row>
    <row r="122" spans="4:4">
      <c r="D122" s="39"/>
    </row>
    <row r="123" spans="4:4">
      <c r="D123" s="39"/>
    </row>
    <row r="124" spans="4:4">
      <c r="D124" s="39"/>
    </row>
    <row r="125" spans="4:4">
      <c r="D125" s="39"/>
    </row>
    <row r="129" spans="4:4">
      <c r="D129" s="39"/>
    </row>
    <row r="130" spans="4:4">
      <c r="D130" s="39"/>
    </row>
    <row r="131" spans="4:4">
      <c r="D131" s="39"/>
    </row>
    <row r="132" spans="4:4">
      <c r="D132" s="39"/>
    </row>
    <row r="133" spans="4:4">
      <c r="D133" s="39"/>
    </row>
    <row r="134" spans="4:4">
      <c r="D134" s="39"/>
    </row>
    <row r="135" spans="4:4">
      <c r="D135" s="39"/>
    </row>
    <row r="136" spans="4:4">
      <c r="D136" s="39"/>
    </row>
    <row r="137" spans="4:4">
      <c r="D137" s="39"/>
    </row>
    <row r="138" spans="4:4">
      <c r="D138" s="39"/>
    </row>
    <row r="139" spans="4:4">
      <c r="D139" s="39"/>
    </row>
    <row r="140" spans="4:4">
      <c r="D140" s="39"/>
    </row>
    <row r="141" spans="4:4">
      <c r="D141" s="39"/>
    </row>
    <row r="142" spans="4:4">
      <c r="D142" s="39"/>
    </row>
    <row r="143" spans="4:4">
      <c r="D143" s="39"/>
    </row>
    <row r="144" spans="4:4">
      <c r="D144" s="39"/>
    </row>
    <row r="145" spans="4:4">
      <c r="D145" s="39"/>
    </row>
    <row r="146" spans="4:4">
      <c r="D146" s="39"/>
    </row>
    <row r="147" spans="4:4">
      <c r="D147" s="39"/>
    </row>
    <row r="148" spans="4:4">
      <c r="D148" s="39"/>
    </row>
    <row r="149" spans="4:4">
      <c r="D149" s="39"/>
    </row>
    <row r="150" spans="4:4">
      <c r="D150" s="39"/>
    </row>
    <row r="151" spans="4:4">
      <c r="D151" s="39"/>
    </row>
    <row r="152" spans="4:4">
      <c r="D152" s="39"/>
    </row>
    <row r="153" spans="4:4">
      <c r="D153" s="39"/>
    </row>
    <row r="154" spans="4:4">
      <c r="D154" s="39"/>
    </row>
    <row r="155" spans="4:4">
      <c r="D155" s="39"/>
    </row>
    <row r="156" spans="4:4">
      <c r="D156" s="39"/>
    </row>
    <row r="157" spans="4:4">
      <c r="D157" s="39"/>
    </row>
    <row r="158" spans="4:4">
      <c r="D158" s="39"/>
    </row>
    <row r="159" spans="4:4">
      <c r="D159" s="39"/>
    </row>
    <row r="160" spans="4:4">
      <c r="D160" s="39"/>
    </row>
    <row r="161" spans="4:4">
      <c r="D161" s="39"/>
    </row>
    <row r="162" spans="4:4">
      <c r="D162" s="39"/>
    </row>
    <row r="163" spans="4:4">
      <c r="D163" s="39"/>
    </row>
    <row r="164" spans="4:4">
      <c r="D164" s="39"/>
    </row>
    <row r="165" spans="4:4">
      <c r="D165" s="39"/>
    </row>
    <row r="166" spans="4:4">
      <c r="D166" s="39"/>
    </row>
    <row r="167" spans="4:4">
      <c r="D167" s="39"/>
    </row>
    <row r="168" spans="4:4">
      <c r="D168" s="39"/>
    </row>
    <row r="169" spans="4:4">
      <c r="D169" s="39"/>
    </row>
    <row r="170" spans="4:4">
      <c r="D170" s="39"/>
    </row>
    <row r="171" spans="4:4">
      <c r="D171" s="39"/>
    </row>
    <row r="172" spans="4:4">
      <c r="D172" s="39"/>
    </row>
  </sheetData>
  <sheetProtection algorithmName="SHA-512" hashValue="4Y057tqUFfsPhrvENOwAZLcc3zUmHydKTyFbiDwe7gf4lFLnBIQEG30nf+1f1j9ces6Cn3JnvuM733q2tmvmzA==" saltValue="EJKNz2ZMaDvl+1OPxjpulQ==" spinCount="100000" sheet="1" objects="1" scenarios="1"/>
  <mergeCells count="2">
    <mergeCell ref="A7:D7"/>
    <mergeCell ref="A6:G6"/>
  </mergeCells>
  <hyperlinks>
    <hyperlink ref="A11" location="Admissions!A3" display="Admissions!A3" xr:uid="{00000000-0004-0000-0000-000000000000}"/>
    <hyperlink ref="A12" location="Admissions!A11" display="Admissions!A11" xr:uid="{00000000-0004-0000-0000-000001000000}"/>
    <hyperlink ref="A13" location="Admissions!A24" display="Admissions!A24" xr:uid="{00000000-0004-0000-0000-000002000000}"/>
    <hyperlink ref="A14" location="Admissions!A32" display="Admissions!A32" xr:uid="{00000000-0004-0000-0000-000003000000}"/>
    <hyperlink ref="A15" location="Admissions!A37" display="Admissions!A37" xr:uid="{00000000-0004-0000-0000-000004000000}"/>
    <hyperlink ref="A16" location="Admissions!A61" display="Admissions!A61" xr:uid="{00000000-0004-0000-0000-000005000000}"/>
    <hyperlink ref="A17" location="Admissions!A86" display="Admissions!A86" xr:uid="{00000000-0004-0000-0000-000006000000}"/>
    <hyperlink ref="A18" location="Admissions!A111" display="Admissions!A111" xr:uid="{00000000-0004-0000-0000-000007000000}"/>
    <hyperlink ref="A19" location="Admissions!A121" display="Admissions!A121" xr:uid="{00000000-0004-0000-0000-000008000000}"/>
    <hyperlink ref="A20" location="Admissions!A142" display="Admissions!A142" xr:uid="{00000000-0004-0000-0000-000009000000}"/>
    <hyperlink ref="A21" location="Admissions!A152" display="Admissions!A152" xr:uid="{00000000-0004-0000-0000-00000A000000}"/>
    <hyperlink ref="A22" location="Admissions!A159" display="Admissions!A159" xr:uid="{00000000-0004-0000-0000-00000B000000}"/>
    <hyperlink ref="A25" location="Demographics!A3" display="Demographics!A3" xr:uid="{00000000-0004-0000-0000-00000D000000}"/>
    <hyperlink ref="A26" location="Demographics!A7" display="Demographics!A7" xr:uid="{00000000-0004-0000-0000-00000E000000}"/>
    <hyperlink ref="A27" location="Demographics!A18" display="Demographics!A18" xr:uid="{00000000-0004-0000-0000-000010000000}"/>
    <hyperlink ref="A28" location="Demographics!A60" display="Demographics!A60" xr:uid="{00000000-0004-0000-0000-000011000000}"/>
    <hyperlink ref="A29" location="Demographics!A68" display="Demographics!A68" xr:uid="{00000000-0004-0000-0000-000012000000}"/>
    <hyperlink ref="A30" location="Demographics!A78" display="Demographics!A78" xr:uid="{00000000-0004-0000-0000-000013000000}"/>
    <hyperlink ref="A31" location="Demographics!A83" display="Demographics!A83" xr:uid="{00000000-0004-0000-0000-000014000000}"/>
    <hyperlink ref="A32" location="Demographics!A87" display="Demographics!A87" xr:uid="{00000000-0004-0000-0000-000015000000}"/>
    <hyperlink ref="A33" location="Demographics!A91" display="Demographics!A91" xr:uid="{00000000-0004-0000-0000-000016000000}"/>
    <hyperlink ref="A34" location="Demographics!A95" display="Demographics!A95" xr:uid="{00000000-0004-0000-0000-000017000000}"/>
    <hyperlink ref="A35" location="Demographics!A101" display="Demographics!A101" xr:uid="{00000000-0004-0000-0000-000018000000}"/>
    <hyperlink ref="A38" location="Engagement!A9" display="Engagement!A9" xr:uid="{00000000-0004-0000-0000-00001A000000}"/>
    <hyperlink ref="A39" location="Engagement!A13" display="Engagement!A13" xr:uid="{00000000-0004-0000-0000-00001B000000}"/>
    <hyperlink ref="A40" location="Engagement!A24" display="Engagement!A24" xr:uid="{00000000-0004-0000-0000-00001C000000}"/>
    <hyperlink ref="A41" location="Engagement!A28" display="Engagement!A28" xr:uid="{00000000-0004-0000-0000-00001D000000}"/>
    <hyperlink ref="A42" location="Engagement!A55" display="Engagement!A55" xr:uid="{00000000-0004-0000-0000-00001F000000}"/>
    <hyperlink ref="A43" location="Engagement!A59" display="Engagement!A59" xr:uid="{00000000-0004-0000-0000-000020000000}"/>
    <hyperlink ref="A44" location="Engagement!A63" display="Engagement!A63" xr:uid="{00000000-0004-0000-0000-000021000000}"/>
    <hyperlink ref="A45" location="Engagement!A67" display="Engagement!A67" xr:uid="{00000000-0004-0000-0000-000022000000}"/>
    <hyperlink ref="A46" location="Engagement!A71" display="Engagement!A71" xr:uid="{00000000-0004-0000-0000-000023000000}"/>
    <hyperlink ref="D13" location="Engagement!A110" display="Engagement!A110" xr:uid="{00000000-0004-0000-0000-000024000000}"/>
    <hyperlink ref="D14" location="Engagement!A130" display="Engagement!A130" xr:uid="{00000000-0004-0000-0000-000025000000}"/>
    <hyperlink ref="D15" location="Engagement!A134" display="Engagement!A134" xr:uid="{00000000-0004-0000-0000-000026000000}"/>
    <hyperlink ref="D16" location="Engagement!A144" display="Engagement!A144" xr:uid="{00000000-0004-0000-0000-000027000000}"/>
    <hyperlink ref="D17" location="Engagement!A148" display="Engagement!A148" xr:uid="{00000000-0004-0000-0000-000028000000}"/>
    <hyperlink ref="D19" location="'Academics (1)'!A3" display="'Academics (1)'!A3" xr:uid="{00000000-0004-0000-0000-000029000000}"/>
    <hyperlink ref="D20" location="'Academics (1)'!A73" display="'Academics (1)'!A73" xr:uid="{00000000-0004-0000-0000-00002A000000}"/>
    <hyperlink ref="D21" location="'Academics (1)'!A93" display="'Academics (1)'!A93" xr:uid="{00000000-0004-0000-0000-00002B000000}"/>
    <hyperlink ref="D22" location="'Academics (1)'!A98" display="'Academics (1)'!A98" xr:uid="{00000000-0004-0000-0000-00002C000000}"/>
    <hyperlink ref="D23" location="'Academics (1)'!A118" display="'Academics (1)'!A118" xr:uid="{00000000-0004-0000-0000-00002D000000}"/>
    <hyperlink ref="D24" location="'Academics (2)'!A1" display="'Academics (2)'!A1" xr:uid="{00000000-0004-0000-0000-00002E000000}"/>
    <hyperlink ref="D25" location="'Academics (3)'!A1" display="'Academics (3)'!A1" xr:uid="{00000000-0004-0000-0000-00002F000000}"/>
    <hyperlink ref="D26" location="'Academics (3)'!A18" display="'Academics (3)'!A18" xr:uid="{00000000-0004-0000-0000-000030000000}"/>
    <hyperlink ref="D27" location="'Academics (3)'!A23" display="'Academics (3)'!A23" xr:uid="{00000000-0004-0000-0000-000031000000}"/>
    <hyperlink ref="D28" location="'Academics (3)'!A27" display="'Academics (3)'!A27" xr:uid="{00000000-0004-0000-0000-000032000000}"/>
    <hyperlink ref="D29" location="'Academics (3)'!A33" display="'Academics (3)'!A33" xr:uid="{00000000-0004-0000-0000-000033000000}"/>
    <hyperlink ref="D30" location="'Academics (3)'!A41" display="'Academics (3)'!A41" xr:uid="{00000000-0004-0000-0000-000034000000}"/>
    <hyperlink ref="D31" location="'Academics (3)'!A50" display="'Academics (3)'!A50" xr:uid="{00000000-0004-0000-0000-000035000000}"/>
    <hyperlink ref="D32" location="'Academics (3)'!A58" display="'Academics (3)'!A58" xr:uid="{00000000-0004-0000-0000-000036000000}"/>
    <hyperlink ref="D34" location="'Financial Aid'!A3" display="'Financial Aid'!A3" xr:uid="{00000000-0004-0000-0000-000037000000}"/>
    <hyperlink ref="D35" location="'Financial Aid'!A13" display="'Financial Aid'!A13" xr:uid="{00000000-0004-0000-0000-000038000000}"/>
    <hyperlink ref="D36" location="'Financial Aid'!A27" display="'Financial Aid'!A27" xr:uid="{00000000-0004-0000-0000-000039000000}"/>
    <hyperlink ref="D37" location="'Financial Aid'!A37" display="'Financial Aid'!A37" xr:uid="{00000000-0004-0000-0000-00003A000000}"/>
    <hyperlink ref="D38" location="'Financial Aid'!A47" display="'Financial Aid'!A47" xr:uid="{00000000-0004-0000-0000-00003B000000}"/>
    <hyperlink ref="D39" location="'Financial Aid'!A51" display="'Financial Aid'!A51" xr:uid="{00000000-0004-0000-0000-00003C000000}"/>
    <hyperlink ref="D40" location="'Financial Aid'!A61" display="'Financial Aid'!A61" xr:uid="{00000000-0004-0000-0000-00003D000000}"/>
    <hyperlink ref="D41" location="'Financial Aid'!A68" display="'Financial Aid'!A68" xr:uid="{00000000-0004-0000-0000-00003E000000}"/>
    <hyperlink ref="D42" location="'Financial Aid'!A74" display="'Financial Aid'!A74" xr:uid="{00000000-0004-0000-0000-00003F000000}"/>
    <hyperlink ref="D43" location="'Financial Aid'!A84" display="'Financial Aid'!A84" xr:uid="{00000000-0004-0000-0000-000040000000}"/>
    <hyperlink ref="D44" location="'Financial Aid'!A92" display="'Financial Aid'!A92" xr:uid="{00000000-0004-0000-0000-000041000000}"/>
    <hyperlink ref="D45" location="'Financial Aid'!A101" display="'Financial Aid'!A101" xr:uid="{00000000-0004-0000-0000-000042000000}"/>
    <hyperlink ref="D46" location="'Financial Aid'!A105" display="'Financial Aid'!A105" xr:uid="{00000000-0004-0000-0000-000043000000}"/>
    <hyperlink ref="D47" location="'Financial Aid'!A109" display="'Financial Aid'!A109" xr:uid="{00000000-0004-0000-0000-000044000000}"/>
    <hyperlink ref="D11" location="Engagement!A84" display="Engagement!A84" xr:uid="{E399754C-C9DC-48FA-89E4-AA9FC5EE9101}"/>
    <hyperlink ref="D12" location="Engagement!A101" display="Engagement!A101" xr:uid="{46BE1245-C462-411C-B8D7-BADB547ED76B}"/>
    <hyperlink ref="D48" location="'Financial Aid'!A124" display="'Financial Aid'!A124" xr:uid="{33A9FA6A-9878-4559-9804-6C91EC3F12B2}"/>
    <hyperlink ref="A47" location="Engagement!A81" display="Engagement!A81" xr:uid="{25AAEA40-1A66-4AA7-9FB2-E11F16190211}"/>
    <hyperlink ref="A23" location="Admissions!A164" display="Admissions!A164" xr:uid="{93E382A2-0C75-4E11-8360-B420C3F05745}"/>
    <hyperlink ref="A37" location="Engagement!A3" display="Engagement!A3" xr:uid="{00000000-0004-0000-0000-000019000000}"/>
  </hyperlinks>
  <pageMargins left="0.7" right="0.7" top="0.75" bottom="0.75" header="0.3" footer="0.3"/>
  <pageSetup orientation="portrait" r:id="rId1"/>
  <headerFooter>
    <oddFooter>&amp;L&amp;8IR &amp;D &amp;F&amp;R&amp;8&amp;P of &amp;N</oddFooter>
  </headerFooter>
  <rowBreaks count="1" manualBreakCount="1">
    <brk id="1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4"/>
  <sheetViews>
    <sheetView showGridLines="0" zoomScaleNormal="100" zoomScaleSheetLayoutView="100" workbookViewId="0">
      <selection activeCell="A7" sqref="A7:D7"/>
    </sheetView>
  </sheetViews>
  <sheetFormatPr defaultColWidth="8.85546875" defaultRowHeight="12.75"/>
  <cols>
    <col min="1" max="1" width="28.140625" style="39" customWidth="1"/>
    <col min="2" max="2" width="7.28515625" style="38" customWidth="1"/>
    <col min="3" max="3" width="5.85546875" style="38" customWidth="1"/>
    <col min="4" max="4" width="8.85546875" style="38" customWidth="1"/>
    <col min="5" max="5" width="26.7109375" style="8" customWidth="1"/>
    <col min="6" max="6" width="5.7109375" style="39" bestFit="1" customWidth="1"/>
    <col min="7" max="7" width="5.42578125" style="39" customWidth="1"/>
    <col min="8" max="8" width="5.85546875" style="39" customWidth="1"/>
    <col min="9" max="16384" width="8.85546875" style="39"/>
  </cols>
  <sheetData>
    <row r="1" spans="1:5" ht="18">
      <c r="A1" s="54" t="s">
        <v>318</v>
      </c>
      <c r="E1" s="29"/>
    </row>
    <row r="2" spans="1:5" ht="13.5" thickBot="1">
      <c r="A2" s="30"/>
      <c r="E2" s="39"/>
    </row>
    <row r="3" spans="1:5" ht="13.5" thickBot="1">
      <c r="A3" s="51" t="s">
        <v>323</v>
      </c>
      <c r="B3" s="21" t="s">
        <v>0</v>
      </c>
      <c r="C3" s="21" t="s">
        <v>1</v>
      </c>
      <c r="D3" s="21" t="s">
        <v>2</v>
      </c>
      <c r="E3" s="39"/>
    </row>
    <row r="4" spans="1:5" ht="13.5" thickBot="1">
      <c r="A4" s="11" t="s">
        <v>301</v>
      </c>
      <c r="B4" s="3">
        <v>1</v>
      </c>
      <c r="C4" s="3">
        <v>1</v>
      </c>
      <c r="D4" s="4">
        <f t="shared" ref="D4:D9" si="0">B4/C4</f>
        <v>1</v>
      </c>
      <c r="E4" s="39"/>
    </row>
    <row r="5" spans="1:5" ht="13.5" thickBot="1">
      <c r="A5" s="37" t="s">
        <v>360</v>
      </c>
      <c r="B5" s="3">
        <v>816</v>
      </c>
      <c r="C5" s="3">
        <v>1138</v>
      </c>
      <c r="D5" s="4">
        <f t="shared" si="0"/>
        <v>0.71704745166959583</v>
      </c>
      <c r="E5" s="39"/>
    </row>
    <row r="6" spans="1:5" ht="13.5" thickBot="1">
      <c r="A6" s="37" t="s">
        <v>361</v>
      </c>
      <c r="B6" s="3">
        <v>443</v>
      </c>
      <c r="C6" s="3">
        <v>748</v>
      </c>
      <c r="D6" s="4">
        <f t="shared" si="0"/>
        <v>0.59224598930481287</v>
      </c>
      <c r="E6" s="39"/>
    </row>
    <row r="7" spans="1:5" ht="13.5" thickBot="1">
      <c r="A7" s="37" t="s">
        <v>362</v>
      </c>
      <c r="B7" s="3">
        <v>25</v>
      </c>
      <c r="C7" s="3">
        <v>51</v>
      </c>
      <c r="D7" s="4">
        <f t="shared" si="0"/>
        <v>0.49019607843137253</v>
      </c>
      <c r="E7" s="39"/>
    </row>
    <row r="8" spans="1:5" s="61" customFormat="1" ht="13.5" thickBot="1">
      <c r="A8" s="37" t="s">
        <v>61</v>
      </c>
      <c r="B8" s="3">
        <v>15</v>
      </c>
      <c r="C8" s="3">
        <v>23</v>
      </c>
      <c r="D8" s="4">
        <f t="shared" si="0"/>
        <v>0.65217391304347827</v>
      </c>
    </row>
    <row r="9" spans="1:5" ht="13.5" thickBot="1">
      <c r="A9" s="37" t="s">
        <v>3</v>
      </c>
      <c r="B9" s="3">
        <f>SUM(B4:B8)</f>
        <v>1300</v>
      </c>
      <c r="C9" s="3">
        <f>SUM(C4:C8)</f>
        <v>1961</v>
      </c>
      <c r="D9" s="4">
        <f t="shared" si="0"/>
        <v>0.66292707802141759</v>
      </c>
      <c r="E9" s="39"/>
    </row>
    <row r="10" spans="1:5" ht="13.5" thickBot="1">
      <c r="E10" s="39"/>
    </row>
    <row r="11" spans="1:5" ht="13.5" thickBot="1">
      <c r="A11" s="51" t="s">
        <v>324</v>
      </c>
      <c r="B11" s="21" t="s">
        <v>0</v>
      </c>
      <c r="C11" s="21" t="s">
        <v>1</v>
      </c>
      <c r="D11" s="21" t="s">
        <v>2</v>
      </c>
      <c r="E11" s="39"/>
    </row>
    <row r="12" spans="1:5" ht="13.5" thickBot="1">
      <c r="A12" s="37" t="s">
        <v>286</v>
      </c>
      <c r="B12" s="3">
        <v>3</v>
      </c>
      <c r="C12" s="3">
        <v>5</v>
      </c>
      <c r="D12" s="4">
        <f>B12/C12</f>
        <v>0.6</v>
      </c>
      <c r="E12" s="39"/>
    </row>
    <row r="13" spans="1:5" ht="13.5" thickBot="1">
      <c r="A13" s="37" t="s">
        <v>287</v>
      </c>
      <c r="B13" s="3">
        <v>10</v>
      </c>
      <c r="C13" s="3">
        <v>20</v>
      </c>
      <c r="D13" s="4">
        <f t="shared" ref="D13:D22" si="1">B13/C13</f>
        <v>0.5</v>
      </c>
      <c r="E13" s="39"/>
    </row>
    <row r="14" spans="1:5" ht="13.5" thickBot="1">
      <c r="A14" s="37" t="s">
        <v>288</v>
      </c>
      <c r="B14" s="3">
        <v>35</v>
      </c>
      <c r="C14" s="3">
        <v>76</v>
      </c>
      <c r="D14" s="4">
        <f t="shared" si="1"/>
        <v>0.46052631578947367</v>
      </c>
      <c r="E14" s="39"/>
    </row>
    <row r="15" spans="1:5" ht="13.5" thickBot="1">
      <c r="A15" s="37" t="s">
        <v>289</v>
      </c>
      <c r="B15" s="3">
        <v>74</v>
      </c>
      <c r="C15" s="3">
        <v>143</v>
      </c>
      <c r="D15" s="4">
        <f t="shared" si="1"/>
        <v>0.5174825174825175</v>
      </c>
      <c r="E15" s="39"/>
    </row>
    <row r="16" spans="1:5" ht="13.5" thickBot="1">
      <c r="A16" s="37" t="s">
        <v>56</v>
      </c>
      <c r="B16" s="3">
        <v>116</v>
      </c>
      <c r="C16" s="3">
        <v>220</v>
      </c>
      <c r="D16" s="4">
        <f t="shared" si="1"/>
        <v>0.52727272727272723</v>
      </c>
      <c r="E16" s="39"/>
    </row>
    <row r="17" spans="1:5" ht="13.5" thickBot="1">
      <c r="A17" s="37" t="s">
        <v>290</v>
      </c>
      <c r="B17" s="3">
        <v>173</v>
      </c>
      <c r="C17" s="3">
        <v>290</v>
      </c>
      <c r="D17" s="4">
        <f t="shared" si="1"/>
        <v>0.59655172413793101</v>
      </c>
      <c r="E17" s="39"/>
    </row>
    <row r="18" spans="1:5" ht="13.5" thickBot="1">
      <c r="A18" s="37" t="s">
        <v>291</v>
      </c>
      <c r="B18" s="3">
        <v>204</v>
      </c>
      <c r="C18" s="3">
        <v>318</v>
      </c>
      <c r="D18" s="4">
        <f t="shared" si="1"/>
        <v>0.64150943396226412</v>
      </c>
      <c r="E18" s="39"/>
    </row>
    <row r="19" spans="1:5" ht="13.5" thickBot="1">
      <c r="A19" s="37" t="s">
        <v>292</v>
      </c>
      <c r="B19" s="3">
        <v>218</v>
      </c>
      <c r="C19" s="3">
        <v>306</v>
      </c>
      <c r="D19" s="4">
        <f t="shared" si="1"/>
        <v>0.71241830065359479</v>
      </c>
      <c r="E19" s="39"/>
    </row>
    <row r="20" spans="1:5" ht="13.5" thickBot="1">
      <c r="A20" s="37" t="s">
        <v>59</v>
      </c>
      <c r="B20" s="3">
        <v>200</v>
      </c>
      <c r="C20" s="3">
        <v>258</v>
      </c>
      <c r="D20" s="4">
        <f t="shared" si="1"/>
        <v>0.77519379844961245</v>
      </c>
      <c r="E20" s="39"/>
    </row>
    <row r="21" spans="1:5" ht="13.5" thickBot="1">
      <c r="A21" s="11" t="s">
        <v>60</v>
      </c>
      <c r="B21" s="3">
        <v>235</v>
      </c>
      <c r="C21" s="3">
        <v>276</v>
      </c>
      <c r="D21" s="4">
        <f t="shared" si="1"/>
        <v>0.85144927536231885</v>
      </c>
      <c r="E21" s="39"/>
    </row>
    <row r="22" spans="1:5" ht="13.5" thickBot="1">
      <c r="A22" s="11" t="s">
        <v>61</v>
      </c>
      <c r="B22" s="3">
        <v>32</v>
      </c>
      <c r="C22" s="3">
        <v>49</v>
      </c>
      <c r="D22" s="4">
        <f t="shared" si="1"/>
        <v>0.65306122448979587</v>
      </c>
      <c r="E22" s="39"/>
    </row>
    <row r="23" spans="1:5" ht="13.5" thickBot="1">
      <c r="A23" s="30"/>
      <c r="E23" s="39"/>
    </row>
    <row r="24" spans="1:5" ht="13.5" thickBot="1">
      <c r="A24" s="51" t="s">
        <v>325</v>
      </c>
      <c r="B24" s="21" t="s">
        <v>0</v>
      </c>
      <c r="C24" s="21" t="s">
        <v>1</v>
      </c>
      <c r="D24" s="21" t="s">
        <v>2</v>
      </c>
      <c r="E24" s="39"/>
    </row>
    <row r="25" spans="1:5" ht="13.5" thickBot="1">
      <c r="A25" s="37" t="s">
        <v>35</v>
      </c>
      <c r="B25" s="3">
        <v>95</v>
      </c>
      <c r="C25" s="3">
        <v>131</v>
      </c>
      <c r="D25" s="4">
        <f>B25/C25</f>
        <v>0.72519083969465647</v>
      </c>
      <c r="E25" s="39"/>
    </row>
    <row r="26" spans="1:5" ht="13.5" thickBot="1">
      <c r="A26" s="37" t="s">
        <v>330</v>
      </c>
      <c r="B26" s="3">
        <v>17</v>
      </c>
      <c r="C26" s="3">
        <v>36</v>
      </c>
      <c r="D26" s="4">
        <f t="shared" ref="D26:D30" si="2">B26/C26</f>
        <v>0.47222222222222221</v>
      </c>
      <c r="E26" s="39"/>
    </row>
    <row r="27" spans="1:5" ht="13.5" thickBot="1">
      <c r="A27" s="37" t="s">
        <v>37</v>
      </c>
      <c r="B27" s="3">
        <v>99</v>
      </c>
      <c r="C27" s="3">
        <v>183</v>
      </c>
      <c r="D27" s="4">
        <f t="shared" si="2"/>
        <v>0.54098360655737709</v>
      </c>
      <c r="E27" s="39"/>
    </row>
    <row r="28" spans="1:5" ht="13.5" thickBot="1">
      <c r="A28" s="37" t="s">
        <v>36</v>
      </c>
      <c r="B28" s="3">
        <v>241</v>
      </c>
      <c r="C28" s="3">
        <v>439</v>
      </c>
      <c r="D28" s="4">
        <f t="shared" si="2"/>
        <v>0.54897494305239181</v>
      </c>
      <c r="E28" s="39"/>
    </row>
    <row r="29" spans="1:5" ht="13.5" thickBot="1">
      <c r="A29" s="37" t="s">
        <v>134</v>
      </c>
      <c r="B29" s="3">
        <v>848</v>
      </c>
      <c r="C29" s="3">
        <v>1172</v>
      </c>
      <c r="D29" s="4">
        <f t="shared" si="2"/>
        <v>0.7235494880546075</v>
      </c>
      <c r="E29" s="39"/>
    </row>
    <row r="30" spans="1:5" ht="13.5" thickBot="1">
      <c r="A30" s="37" t="s">
        <v>3</v>
      </c>
      <c r="B30" s="3">
        <f>SUM(B25:B29)</f>
        <v>1300</v>
      </c>
      <c r="C30" s="3">
        <f>SUM(C25:C29)</f>
        <v>1961</v>
      </c>
      <c r="D30" s="4">
        <f t="shared" si="2"/>
        <v>0.66292707802141759</v>
      </c>
      <c r="E30" s="39"/>
    </row>
    <row r="31" spans="1:5" ht="13.5" thickBot="1">
      <c r="B31" s="67"/>
      <c r="C31" s="67"/>
      <c r="D31" s="27"/>
      <c r="E31" s="39"/>
    </row>
    <row r="32" spans="1:5" s="61" customFormat="1" ht="13.5" thickBot="1">
      <c r="A32" s="51" t="s">
        <v>506</v>
      </c>
      <c r="B32" s="21" t="s">
        <v>0</v>
      </c>
      <c r="C32" s="21" t="s">
        <v>1</v>
      </c>
      <c r="D32" s="21" t="s">
        <v>2</v>
      </c>
    </row>
    <row r="33" spans="1:5" s="61" customFormat="1" ht="13.5" thickBot="1">
      <c r="A33" s="37" t="s">
        <v>482</v>
      </c>
      <c r="B33" s="3">
        <v>733</v>
      </c>
      <c r="C33" s="3">
        <v>1064</v>
      </c>
      <c r="D33" s="4">
        <f>B33/C33</f>
        <v>0.68890977443609025</v>
      </c>
    </row>
    <row r="34" spans="1:5" s="61" customFormat="1" ht="13.5" thickBot="1">
      <c r="A34" s="37" t="s">
        <v>483</v>
      </c>
      <c r="B34" s="3">
        <v>552</v>
      </c>
      <c r="C34" s="3">
        <v>873</v>
      </c>
      <c r="D34" s="4">
        <f t="shared" ref="D34:D35" si="3">B34/C34</f>
        <v>0.63230240549828176</v>
      </c>
    </row>
    <row r="35" spans="1:5" s="61" customFormat="1" ht="13.5" thickBot="1">
      <c r="A35" s="37" t="s">
        <v>61</v>
      </c>
      <c r="B35" s="3">
        <v>15</v>
      </c>
      <c r="C35" s="3">
        <v>24</v>
      </c>
      <c r="D35" s="4">
        <f t="shared" si="3"/>
        <v>0.625</v>
      </c>
    </row>
    <row r="36" spans="1:5" customFormat="1" ht="13.5" thickBot="1"/>
    <row r="37" spans="1:5" ht="13.5" thickBot="1">
      <c r="A37" s="51" t="s">
        <v>507</v>
      </c>
      <c r="B37" s="21" t="s">
        <v>0</v>
      </c>
      <c r="C37" s="21" t="s">
        <v>1</v>
      </c>
      <c r="D37" s="21" t="s">
        <v>2</v>
      </c>
      <c r="E37" s="39"/>
    </row>
    <row r="38" spans="1:5" ht="13.5" thickBot="1">
      <c r="A38" s="9">
        <v>35</v>
      </c>
      <c r="B38" s="3">
        <v>2</v>
      </c>
      <c r="C38" s="3">
        <v>3</v>
      </c>
      <c r="D38" s="4">
        <f>B38/C38</f>
        <v>0.66666666666666663</v>
      </c>
      <c r="E38" s="39"/>
    </row>
    <row r="39" spans="1:5" ht="13.5" thickBot="1">
      <c r="A39" s="9">
        <v>34</v>
      </c>
      <c r="B39" s="3">
        <v>4</v>
      </c>
      <c r="C39" s="3">
        <v>4</v>
      </c>
      <c r="D39" s="4">
        <f t="shared" ref="D39:D59" si="4">B39/C39</f>
        <v>1</v>
      </c>
      <c r="E39" s="39"/>
    </row>
    <row r="40" spans="1:5" ht="13.5" thickBot="1">
      <c r="A40" s="9">
        <v>33</v>
      </c>
      <c r="B40" s="3">
        <v>9</v>
      </c>
      <c r="C40" s="3">
        <v>13</v>
      </c>
      <c r="D40" s="4">
        <f t="shared" si="4"/>
        <v>0.69230769230769229</v>
      </c>
      <c r="E40" s="39"/>
    </row>
    <row r="41" spans="1:5" ht="13.5" thickBot="1">
      <c r="A41" s="9">
        <v>32</v>
      </c>
      <c r="B41" s="3">
        <v>19</v>
      </c>
      <c r="C41" s="3">
        <v>25</v>
      </c>
      <c r="D41" s="4">
        <f t="shared" si="4"/>
        <v>0.76</v>
      </c>
      <c r="E41" s="39"/>
    </row>
    <row r="42" spans="1:5" ht="13.5" thickBot="1">
      <c r="A42" s="9">
        <v>31</v>
      </c>
      <c r="B42" s="3">
        <v>24</v>
      </c>
      <c r="C42" s="3">
        <v>33</v>
      </c>
      <c r="D42" s="4">
        <f t="shared" si="4"/>
        <v>0.72727272727272729</v>
      </c>
      <c r="E42" s="39"/>
    </row>
    <row r="43" spans="1:5" ht="13.5" thickBot="1">
      <c r="A43" s="9">
        <v>30</v>
      </c>
      <c r="B43" s="3">
        <v>31</v>
      </c>
      <c r="C43" s="3">
        <v>38</v>
      </c>
      <c r="D43" s="4">
        <f t="shared" si="4"/>
        <v>0.81578947368421051</v>
      </c>
      <c r="E43" s="39"/>
    </row>
    <row r="44" spans="1:5" ht="13.5" thickBot="1">
      <c r="A44" s="9">
        <v>29</v>
      </c>
      <c r="B44" s="3">
        <v>54</v>
      </c>
      <c r="C44" s="3">
        <v>74</v>
      </c>
      <c r="D44" s="4">
        <f t="shared" si="4"/>
        <v>0.72972972972972971</v>
      </c>
      <c r="E44" s="39"/>
    </row>
    <row r="45" spans="1:5" ht="13.5" thickBot="1">
      <c r="A45" s="9">
        <v>28</v>
      </c>
      <c r="B45" s="3">
        <v>58</v>
      </c>
      <c r="C45" s="3">
        <v>74</v>
      </c>
      <c r="D45" s="4">
        <f t="shared" si="4"/>
        <v>0.78378378378378377</v>
      </c>
      <c r="E45" s="39"/>
    </row>
    <row r="46" spans="1:5" ht="13.5" thickBot="1">
      <c r="A46" s="9">
        <v>27</v>
      </c>
      <c r="B46" s="3">
        <v>76</v>
      </c>
      <c r="C46" s="3">
        <v>106</v>
      </c>
      <c r="D46" s="4">
        <f t="shared" si="4"/>
        <v>0.71698113207547165</v>
      </c>
      <c r="E46" s="39"/>
    </row>
    <row r="47" spans="1:5" ht="13.5" thickBot="1">
      <c r="A47" s="9">
        <v>26</v>
      </c>
      <c r="B47" s="3">
        <v>95</v>
      </c>
      <c r="C47" s="3">
        <v>131</v>
      </c>
      <c r="D47" s="4">
        <f t="shared" si="4"/>
        <v>0.72519083969465647</v>
      </c>
    </row>
    <row r="48" spans="1:5" ht="13.5" thickBot="1">
      <c r="A48" s="9">
        <v>25</v>
      </c>
      <c r="B48" s="3">
        <v>116</v>
      </c>
      <c r="C48" s="3">
        <v>159</v>
      </c>
      <c r="D48" s="4">
        <f t="shared" si="4"/>
        <v>0.72955974842767291</v>
      </c>
    </row>
    <row r="49" spans="1:5" ht="13.5" thickBot="1">
      <c r="A49" s="9">
        <v>24</v>
      </c>
      <c r="B49" s="3">
        <v>127</v>
      </c>
      <c r="C49" s="3">
        <v>171</v>
      </c>
      <c r="D49" s="4">
        <f t="shared" si="4"/>
        <v>0.74269005847953218</v>
      </c>
    </row>
    <row r="50" spans="1:5" ht="13.5" thickBot="1">
      <c r="A50" s="9">
        <v>23</v>
      </c>
      <c r="B50" s="3">
        <v>133</v>
      </c>
      <c r="C50" s="3">
        <v>193</v>
      </c>
      <c r="D50" s="4">
        <f t="shared" si="4"/>
        <v>0.68911917098445596</v>
      </c>
    </row>
    <row r="51" spans="1:5" ht="13.5" thickBot="1">
      <c r="A51" s="9">
        <v>22</v>
      </c>
      <c r="B51" s="3">
        <v>107</v>
      </c>
      <c r="C51" s="3">
        <v>166</v>
      </c>
      <c r="D51" s="4">
        <f t="shared" si="4"/>
        <v>0.64457831325301207</v>
      </c>
    </row>
    <row r="52" spans="1:5" ht="13.5" thickBot="1">
      <c r="A52" s="9">
        <v>21</v>
      </c>
      <c r="B52" s="3">
        <v>106</v>
      </c>
      <c r="C52" s="3">
        <v>174</v>
      </c>
      <c r="D52" s="4">
        <f t="shared" si="4"/>
        <v>0.60919540229885061</v>
      </c>
    </row>
    <row r="53" spans="1:5" ht="13.5" thickBot="1">
      <c r="A53" s="9">
        <v>20</v>
      </c>
      <c r="B53" s="3">
        <v>81</v>
      </c>
      <c r="C53" s="3">
        <v>129</v>
      </c>
      <c r="D53" s="4">
        <f t="shared" si="4"/>
        <v>0.62790697674418605</v>
      </c>
    </row>
    <row r="54" spans="1:5" ht="13.5" thickBot="1">
      <c r="A54" s="9">
        <v>19</v>
      </c>
      <c r="B54" s="3">
        <v>64</v>
      </c>
      <c r="C54" s="3">
        <v>116</v>
      </c>
      <c r="D54" s="4">
        <f t="shared" si="4"/>
        <v>0.55172413793103448</v>
      </c>
    </row>
    <row r="55" spans="1:5" ht="13.5" thickBot="1">
      <c r="A55" s="9">
        <v>18</v>
      </c>
      <c r="B55" s="3">
        <v>42</v>
      </c>
      <c r="C55" s="3">
        <v>81</v>
      </c>
      <c r="D55" s="4">
        <f t="shared" si="4"/>
        <v>0.51851851851851849</v>
      </c>
    </row>
    <row r="56" spans="1:5" ht="13.5" thickBot="1">
      <c r="A56" s="9">
        <v>17</v>
      </c>
      <c r="B56" s="3">
        <v>29</v>
      </c>
      <c r="C56" s="3">
        <v>53</v>
      </c>
      <c r="D56" s="4">
        <f t="shared" si="4"/>
        <v>0.54716981132075471</v>
      </c>
    </row>
    <row r="57" spans="1:5" ht="13.5" thickBot="1">
      <c r="A57" s="9">
        <v>16</v>
      </c>
      <c r="B57" s="3">
        <v>25</v>
      </c>
      <c r="C57" s="3">
        <v>41</v>
      </c>
      <c r="D57" s="4">
        <f t="shared" si="4"/>
        <v>0.6097560975609756</v>
      </c>
    </row>
    <row r="58" spans="1:5" ht="13.5" thickBot="1">
      <c r="A58" s="37" t="s">
        <v>142</v>
      </c>
      <c r="B58" s="3">
        <v>9</v>
      </c>
      <c r="C58" s="3">
        <v>23</v>
      </c>
      <c r="D58" s="4">
        <f t="shared" si="4"/>
        <v>0.39130434782608697</v>
      </c>
    </row>
    <row r="59" spans="1:5" ht="13.5" thickBot="1">
      <c r="A59" s="9" t="s">
        <v>61</v>
      </c>
      <c r="B59" s="3">
        <v>89</v>
      </c>
      <c r="C59" s="3">
        <v>154</v>
      </c>
      <c r="D59" s="4">
        <f t="shared" si="4"/>
        <v>0.57792207792207795</v>
      </c>
    </row>
    <row r="60" spans="1:5" ht="13.5" thickBot="1"/>
    <row r="61" spans="1:5" s="61" customFormat="1" ht="13.5" thickBot="1">
      <c r="A61" s="51" t="s">
        <v>508</v>
      </c>
      <c r="B61" s="21" t="s">
        <v>0</v>
      </c>
      <c r="C61" s="21" t="s">
        <v>1</v>
      </c>
      <c r="D61" s="21" t="s">
        <v>2</v>
      </c>
      <c r="E61" s="8"/>
    </row>
    <row r="62" spans="1:5" s="61" customFormat="1" ht="13.5" thickBot="1">
      <c r="A62" s="9">
        <v>36</v>
      </c>
      <c r="B62" s="3">
        <v>1</v>
      </c>
      <c r="C62" s="3">
        <v>2</v>
      </c>
      <c r="D62" s="4">
        <f>B62/C62</f>
        <v>0.5</v>
      </c>
      <c r="E62" s="8"/>
    </row>
    <row r="63" spans="1:5" s="61" customFormat="1" ht="13.5" thickBot="1">
      <c r="A63" s="9">
        <v>35</v>
      </c>
      <c r="B63" s="3">
        <v>6</v>
      </c>
      <c r="C63" s="3">
        <v>6</v>
      </c>
      <c r="D63" s="4">
        <f>B63/C63</f>
        <v>1</v>
      </c>
      <c r="E63" s="8"/>
    </row>
    <row r="64" spans="1:5" s="61" customFormat="1" ht="13.5" thickBot="1">
      <c r="A64" s="9">
        <v>34</v>
      </c>
      <c r="B64" s="3">
        <v>7</v>
      </c>
      <c r="C64" s="3">
        <v>9</v>
      </c>
      <c r="D64" s="4">
        <f t="shared" ref="D64:D68" si="5">B64/C64</f>
        <v>0.77777777777777779</v>
      </c>
      <c r="E64" s="8"/>
    </row>
    <row r="65" spans="1:5" s="61" customFormat="1" ht="13.5" thickBot="1">
      <c r="A65" s="9">
        <v>33</v>
      </c>
      <c r="B65" s="3">
        <v>10</v>
      </c>
      <c r="C65" s="3">
        <v>10</v>
      </c>
      <c r="D65" s="4">
        <f t="shared" si="5"/>
        <v>1</v>
      </c>
      <c r="E65" s="8"/>
    </row>
    <row r="66" spans="1:5" s="61" customFormat="1" ht="13.5" thickBot="1">
      <c r="A66" s="9">
        <v>32</v>
      </c>
      <c r="B66" s="3">
        <v>9</v>
      </c>
      <c r="C66" s="3">
        <v>15</v>
      </c>
      <c r="D66" s="4">
        <f t="shared" si="5"/>
        <v>0.6</v>
      </c>
      <c r="E66" s="8"/>
    </row>
    <row r="67" spans="1:5" s="61" customFormat="1" ht="13.5" thickBot="1">
      <c r="A67" s="9">
        <v>31</v>
      </c>
      <c r="B67" s="3">
        <v>12</v>
      </c>
      <c r="C67" s="3">
        <v>16</v>
      </c>
      <c r="D67" s="4">
        <f t="shared" si="5"/>
        <v>0.75</v>
      </c>
      <c r="E67" s="8"/>
    </row>
    <row r="68" spans="1:5" s="61" customFormat="1" ht="13.5" thickBot="1">
      <c r="A68" s="9">
        <v>30</v>
      </c>
      <c r="B68" s="3">
        <v>31</v>
      </c>
      <c r="C68" s="3">
        <v>36</v>
      </c>
      <c r="D68" s="4">
        <f t="shared" si="5"/>
        <v>0.86111111111111116</v>
      </c>
      <c r="E68" s="8"/>
    </row>
    <row r="69" spans="1:5" s="61" customFormat="1" ht="13.5" thickBot="1">
      <c r="A69" s="9">
        <v>29</v>
      </c>
      <c r="B69" s="3">
        <v>31</v>
      </c>
      <c r="C69" s="3">
        <v>43</v>
      </c>
      <c r="D69" s="4">
        <f t="shared" ref="D69:D82" si="6">B69/C69</f>
        <v>0.72093023255813948</v>
      </c>
      <c r="E69" s="8"/>
    </row>
    <row r="70" spans="1:5" s="61" customFormat="1" ht="13.5" thickBot="1">
      <c r="A70" s="9">
        <v>28</v>
      </c>
      <c r="B70" s="3">
        <v>69</v>
      </c>
      <c r="C70" s="3">
        <v>95</v>
      </c>
      <c r="D70" s="4">
        <f t="shared" si="6"/>
        <v>0.72631578947368425</v>
      </c>
      <c r="E70" s="8"/>
    </row>
    <row r="71" spans="1:5" s="61" customFormat="1" ht="13.5" thickBot="1">
      <c r="A71" s="9">
        <v>27</v>
      </c>
      <c r="B71" s="3">
        <v>85</v>
      </c>
      <c r="C71" s="3">
        <v>110</v>
      </c>
      <c r="D71" s="4">
        <f t="shared" si="6"/>
        <v>0.77272727272727271</v>
      </c>
      <c r="E71" s="8"/>
    </row>
    <row r="72" spans="1:5" s="61" customFormat="1" ht="13.5" thickBot="1">
      <c r="A72" s="9">
        <v>26</v>
      </c>
      <c r="B72" s="3">
        <v>125</v>
      </c>
      <c r="C72" s="3">
        <v>163</v>
      </c>
      <c r="D72" s="4">
        <f t="shared" si="6"/>
        <v>0.76687116564417179</v>
      </c>
      <c r="E72" s="8"/>
    </row>
    <row r="73" spans="1:5" s="61" customFormat="1" ht="13.5" thickBot="1">
      <c r="A73" s="9">
        <v>25</v>
      </c>
      <c r="B73" s="3">
        <v>108</v>
      </c>
      <c r="C73" s="3">
        <v>150</v>
      </c>
      <c r="D73" s="4">
        <f t="shared" si="6"/>
        <v>0.72</v>
      </c>
      <c r="E73" s="8"/>
    </row>
    <row r="74" spans="1:5" s="61" customFormat="1" ht="13.5" thickBot="1">
      <c r="A74" s="9">
        <v>24</v>
      </c>
      <c r="B74" s="3">
        <v>112</v>
      </c>
      <c r="C74" s="3">
        <v>161</v>
      </c>
      <c r="D74" s="4">
        <f t="shared" si="6"/>
        <v>0.69565217391304346</v>
      </c>
      <c r="E74" s="8"/>
    </row>
    <row r="75" spans="1:5" s="61" customFormat="1" ht="13.5" thickBot="1">
      <c r="A75" s="9">
        <v>23</v>
      </c>
      <c r="B75" s="3">
        <v>87</v>
      </c>
      <c r="C75" s="3">
        <v>127</v>
      </c>
      <c r="D75" s="4">
        <f t="shared" si="6"/>
        <v>0.68503937007874016</v>
      </c>
      <c r="E75" s="8"/>
    </row>
    <row r="76" spans="1:5" s="61" customFormat="1" ht="13.5" thickBot="1">
      <c r="A76" s="9">
        <v>22</v>
      </c>
      <c r="B76" s="3">
        <v>92</v>
      </c>
      <c r="C76" s="3">
        <v>140</v>
      </c>
      <c r="D76" s="4">
        <f t="shared" si="6"/>
        <v>0.65714285714285714</v>
      </c>
      <c r="E76" s="8"/>
    </row>
    <row r="77" spans="1:5" s="61" customFormat="1" ht="13.5" thickBot="1">
      <c r="A77" s="9">
        <v>21</v>
      </c>
      <c r="B77" s="3">
        <v>75</v>
      </c>
      <c r="C77" s="3">
        <v>115</v>
      </c>
      <c r="D77" s="4">
        <f t="shared" si="6"/>
        <v>0.65217391304347827</v>
      </c>
      <c r="E77" s="8"/>
    </row>
    <row r="78" spans="1:5" s="61" customFormat="1" ht="13.5" thickBot="1">
      <c r="A78" s="9">
        <v>20</v>
      </c>
      <c r="B78" s="3">
        <v>57</v>
      </c>
      <c r="C78" s="3">
        <v>86</v>
      </c>
      <c r="D78" s="4">
        <f t="shared" si="6"/>
        <v>0.66279069767441856</v>
      </c>
      <c r="E78" s="8"/>
    </row>
    <row r="79" spans="1:5" s="61" customFormat="1" ht="13.5" thickBot="1">
      <c r="A79" s="9">
        <v>19</v>
      </c>
      <c r="B79" s="3">
        <v>70</v>
      </c>
      <c r="C79" s="3">
        <v>107</v>
      </c>
      <c r="D79" s="4">
        <f t="shared" si="6"/>
        <v>0.65420560747663548</v>
      </c>
      <c r="E79" s="8"/>
    </row>
    <row r="80" spans="1:5" s="61" customFormat="1" ht="13.5" thickBot="1">
      <c r="A80" s="9">
        <v>18</v>
      </c>
      <c r="B80" s="3">
        <v>64</v>
      </c>
      <c r="C80" s="3">
        <v>117</v>
      </c>
      <c r="D80" s="4">
        <f t="shared" si="6"/>
        <v>0.54700854700854706</v>
      </c>
      <c r="E80" s="8"/>
    </row>
    <row r="81" spans="1:5" s="61" customFormat="1" ht="13.5" thickBot="1">
      <c r="A81" s="9">
        <v>17</v>
      </c>
      <c r="B81" s="3">
        <v>85</v>
      </c>
      <c r="C81" s="3">
        <v>144</v>
      </c>
      <c r="D81" s="4">
        <f t="shared" si="6"/>
        <v>0.59027777777777779</v>
      </c>
      <c r="E81" s="8"/>
    </row>
    <row r="82" spans="1:5" s="61" customFormat="1" ht="13.5" thickBot="1">
      <c r="A82" s="9">
        <v>16</v>
      </c>
      <c r="B82" s="3">
        <v>54</v>
      </c>
      <c r="C82" s="3">
        <v>98</v>
      </c>
      <c r="D82" s="4">
        <f t="shared" si="6"/>
        <v>0.55102040816326525</v>
      </c>
      <c r="E82" s="8"/>
    </row>
    <row r="83" spans="1:5" s="61" customFormat="1" ht="13.5" thickBot="1">
      <c r="A83" s="9" t="s">
        <v>484</v>
      </c>
      <c r="B83" s="3">
        <v>21</v>
      </c>
      <c r="C83" s="3">
        <v>57</v>
      </c>
      <c r="D83" s="4">
        <f t="shared" ref="D83:D84" si="7">B83/C83</f>
        <v>0.36842105263157893</v>
      </c>
      <c r="E83" s="8"/>
    </row>
    <row r="84" spans="1:5" s="61" customFormat="1" ht="13.5" thickBot="1">
      <c r="A84" s="9" t="s">
        <v>61</v>
      </c>
      <c r="B84" s="3">
        <v>89</v>
      </c>
      <c r="C84" s="3">
        <v>154</v>
      </c>
      <c r="D84" s="4">
        <f t="shared" si="7"/>
        <v>0.57792207792207795</v>
      </c>
      <c r="E84" s="8"/>
    </row>
    <row r="85" spans="1:5" s="61" customFormat="1" ht="13.5" thickBot="1">
      <c r="B85" s="38"/>
      <c r="C85" s="38"/>
      <c r="D85" s="38"/>
      <c r="E85" s="8"/>
    </row>
    <row r="86" spans="1:5" s="61" customFormat="1" ht="13.5" thickBot="1">
      <c r="A86" s="51" t="s">
        <v>509</v>
      </c>
      <c r="B86" s="21" t="s">
        <v>0</v>
      </c>
      <c r="C86" s="21" t="s">
        <v>1</v>
      </c>
      <c r="D86" s="21" t="s">
        <v>2</v>
      </c>
      <c r="E86" s="8"/>
    </row>
    <row r="87" spans="1:5" s="61" customFormat="1" ht="13.5" thickBot="1">
      <c r="A87" s="9">
        <v>36</v>
      </c>
      <c r="B87" s="3">
        <v>2</v>
      </c>
      <c r="C87" s="3">
        <v>2</v>
      </c>
      <c r="D87" s="4">
        <f>B87/C87</f>
        <v>1</v>
      </c>
      <c r="E87" s="8"/>
    </row>
    <row r="88" spans="1:5" s="61" customFormat="1" ht="13.5" thickBot="1">
      <c r="A88" s="9">
        <v>35</v>
      </c>
      <c r="B88" s="3">
        <v>13</v>
      </c>
      <c r="C88" s="3">
        <v>19</v>
      </c>
      <c r="D88" s="4">
        <f>B88/C88</f>
        <v>0.68421052631578949</v>
      </c>
      <c r="E88" s="8"/>
    </row>
    <row r="89" spans="1:5" s="61" customFormat="1" ht="13.5" thickBot="1">
      <c r="A89" s="9">
        <v>34</v>
      </c>
      <c r="B89" s="3">
        <v>9</v>
      </c>
      <c r="C89" s="3">
        <v>13</v>
      </c>
      <c r="D89" s="4">
        <f t="shared" ref="D89:D109" si="8">B89/C89</f>
        <v>0.69230769230769229</v>
      </c>
      <c r="E89" s="8"/>
    </row>
    <row r="90" spans="1:5" s="61" customFormat="1" ht="13.5" thickBot="1">
      <c r="A90" s="9">
        <v>33</v>
      </c>
      <c r="B90" s="3">
        <v>25</v>
      </c>
      <c r="C90" s="3">
        <v>33</v>
      </c>
      <c r="D90" s="4">
        <f t="shared" si="8"/>
        <v>0.75757575757575757</v>
      </c>
      <c r="E90" s="8"/>
    </row>
    <row r="91" spans="1:5" s="61" customFormat="1" ht="13.5" thickBot="1">
      <c r="A91" s="9">
        <v>32</v>
      </c>
      <c r="B91" s="3">
        <v>17</v>
      </c>
      <c r="C91" s="3">
        <v>21</v>
      </c>
      <c r="D91" s="4">
        <f t="shared" si="8"/>
        <v>0.80952380952380953</v>
      </c>
      <c r="E91" s="8"/>
    </row>
    <row r="92" spans="1:5" s="61" customFormat="1" ht="13.5" thickBot="1">
      <c r="A92" s="9">
        <v>31</v>
      </c>
      <c r="B92" s="3">
        <v>29</v>
      </c>
      <c r="C92" s="3">
        <v>38</v>
      </c>
      <c r="D92" s="4">
        <f t="shared" si="8"/>
        <v>0.76315789473684215</v>
      </c>
      <c r="E92" s="8"/>
    </row>
    <row r="93" spans="1:5" s="61" customFormat="1" ht="13.5" thickBot="1">
      <c r="A93" s="9">
        <v>30</v>
      </c>
      <c r="B93" s="3">
        <v>35</v>
      </c>
      <c r="C93" s="3">
        <v>45</v>
      </c>
      <c r="D93" s="4">
        <f t="shared" si="8"/>
        <v>0.77777777777777779</v>
      </c>
      <c r="E93" s="8"/>
    </row>
    <row r="94" spans="1:5" s="61" customFormat="1" ht="13.5" thickBot="1">
      <c r="A94" s="9">
        <v>29</v>
      </c>
      <c r="B94" s="3">
        <v>34</v>
      </c>
      <c r="C94" s="3">
        <v>40</v>
      </c>
      <c r="D94" s="4">
        <f t="shared" si="8"/>
        <v>0.85</v>
      </c>
      <c r="E94" s="8"/>
    </row>
    <row r="95" spans="1:5" s="61" customFormat="1" ht="13.5" thickBot="1">
      <c r="A95" s="9">
        <v>28</v>
      </c>
      <c r="B95" s="3">
        <v>68</v>
      </c>
      <c r="C95" s="3">
        <v>89</v>
      </c>
      <c r="D95" s="4">
        <f t="shared" si="8"/>
        <v>0.7640449438202247</v>
      </c>
      <c r="E95" s="8"/>
    </row>
    <row r="96" spans="1:5" s="61" customFormat="1" ht="13.5" thickBot="1">
      <c r="A96" s="9">
        <v>27</v>
      </c>
      <c r="B96" s="3">
        <v>48</v>
      </c>
      <c r="C96" s="3">
        <v>65</v>
      </c>
      <c r="D96" s="4">
        <f t="shared" si="8"/>
        <v>0.7384615384615385</v>
      </c>
      <c r="E96" s="8"/>
    </row>
    <row r="97" spans="1:5" s="61" customFormat="1" ht="13.5" thickBot="1">
      <c r="A97" s="9">
        <v>26</v>
      </c>
      <c r="B97" s="3">
        <v>99</v>
      </c>
      <c r="C97" s="3">
        <v>133</v>
      </c>
      <c r="D97" s="4">
        <f t="shared" si="8"/>
        <v>0.74436090225563911</v>
      </c>
      <c r="E97" s="8"/>
    </row>
    <row r="98" spans="1:5" s="61" customFormat="1" ht="13.5" thickBot="1">
      <c r="A98" s="9">
        <v>25</v>
      </c>
      <c r="B98" s="3">
        <v>107</v>
      </c>
      <c r="C98" s="3">
        <v>144</v>
      </c>
      <c r="D98" s="4">
        <f t="shared" si="8"/>
        <v>0.74305555555555558</v>
      </c>
      <c r="E98" s="8"/>
    </row>
    <row r="99" spans="1:5" s="61" customFormat="1" ht="13.5" thickBot="1">
      <c r="A99" s="9">
        <v>24</v>
      </c>
      <c r="B99" s="3">
        <v>87</v>
      </c>
      <c r="C99" s="3">
        <v>132</v>
      </c>
      <c r="D99" s="4">
        <f t="shared" si="8"/>
        <v>0.65909090909090906</v>
      </c>
      <c r="E99" s="8"/>
    </row>
    <row r="100" spans="1:5" s="61" customFormat="1" ht="13.5" thickBot="1">
      <c r="A100" s="9">
        <v>23</v>
      </c>
      <c r="B100" s="3">
        <v>113</v>
      </c>
      <c r="C100" s="3">
        <v>163</v>
      </c>
      <c r="D100" s="4">
        <f t="shared" si="8"/>
        <v>0.69325153374233128</v>
      </c>
      <c r="E100" s="8"/>
    </row>
    <row r="101" spans="1:5" s="61" customFormat="1" ht="13.5" thickBot="1">
      <c r="A101" s="9">
        <v>22</v>
      </c>
      <c r="B101" s="3">
        <v>78</v>
      </c>
      <c r="C101" s="3">
        <v>133</v>
      </c>
      <c r="D101" s="4">
        <f t="shared" si="8"/>
        <v>0.5864661654135338</v>
      </c>
      <c r="E101" s="8"/>
    </row>
    <row r="102" spans="1:5" s="61" customFormat="1" ht="13.5" thickBot="1">
      <c r="A102" s="9">
        <v>21</v>
      </c>
      <c r="B102" s="3">
        <v>102</v>
      </c>
      <c r="C102" s="3">
        <v>154</v>
      </c>
      <c r="D102" s="4">
        <f t="shared" si="8"/>
        <v>0.66233766233766234</v>
      </c>
      <c r="E102" s="8"/>
    </row>
    <row r="103" spans="1:5" s="61" customFormat="1" ht="13.5" thickBot="1">
      <c r="A103" s="9">
        <v>20</v>
      </c>
      <c r="B103" s="3">
        <v>105</v>
      </c>
      <c r="C103" s="3">
        <v>176</v>
      </c>
      <c r="D103" s="4">
        <f t="shared" si="8"/>
        <v>0.59659090909090906</v>
      </c>
      <c r="E103" s="8"/>
    </row>
    <row r="104" spans="1:5" s="61" customFormat="1" ht="13.5" thickBot="1">
      <c r="A104" s="9">
        <v>19</v>
      </c>
      <c r="B104" s="3">
        <v>53</v>
      </c>
      <c r="C104" s="3">
        <v>85</v>
      </c>
      <c r="D104" s="4">
        <f t="shared" si="8"/>
        <v>0.62352941176470589</v>
      </c>
      <c r="E104" s="8"/>
    </row>
    <row r="105" spans="1:5" s="61" customFormat="1" ht="13.5" thickBot="1">
      <c r="A105" s="9">
        <v>18</v>
      </c>
      <c r="B105" s="3">
        <v>44</v>
      </c>
      <c r="C105" s="3">
        <v>71</v>
      </c>
      <c r="D105" s="4">
        <f t="shared" si="8"/>
        <v>0.61971830985915488</v>
      </c>
      <c r="E105" s="8"/>
    </row>
    <row r="106" spans="1:5" s="61" customFormat="1" ht="13.5" thickBot="1">
      <c r="A106" s="9">
        <v>17</v>
      </c>
      <c r="B106" s="3">
        <v>40</v>
      </c>
      <c r="C106" s="3">
        <v>64</v>
      </c>
      <c r="D106" s="4">
        <f t="shared" si="8"/>
        <v>0.625</v>
      </c>
      <c r="E106" s="8"/>
    </row>
    <row r="107" spans="1:5" s="61" customFormat="1" ht="13.5" thickBot="1">
      <c r="A107" s="9">
        <v>16</v>
      </c>
      <c r="B107" s="3">
        <v>45</v>
      </c>
      <c r="C107" s="3">
        <v>74</v>
      </c>
      <c r="D107" s="4">
        <f t="shared" si="8"/>
        <v>0.60810810810810811</v>
      </c>
      <c r="E107" s="8"/>
    </row>
    <row r="108" spans="1:5" s="61" customFormat="1" ht="13.5" thickBot="1">
      <c r="A108" s="9" t="s">
        <v>484</v>
      </c>
      <c r="B108" s="3">
        <v>58</v>
      </c>
      <c r="C108" s="3">
        <v>113</v>
      </c>
      <c r="D108" s="4">
        <f t="shared" si="8"/>
        <v>0.51327433628318586</v>
      </c>
      <c r="E108" s="8"/>
    </row>
    <row r="109" spans="1:5" s="61" customFormat="1" ht="13.5" thickBot="1">
      <c r="A109" s="9" t="s">
        <v>61</v>
      </c>
      <c r="B109" s="3">
        <v>89</v>
      </c>
      <c r="C109" s="3">
        <v>154</v>
      </c>
      <c r="D109" s="4">
        <f t="shared" si="8"/>
        <v>0.57792207792207795</v>
      </c>
      <c r="E109" s="8"/>
    </row>
    <row r="110" spans="1:5" s="61" customFormat="1" ht="13.5" thickBot="1">
      <c r="B110" s="38"/>
      <c r="C110" s="38"/>
      <c r="D110" s="38"/>
      <c r="E110" s="8"/>
    </row>
    <row r="111" spans="1:5" s="61" customFormat="1" ht="13.5" thickBot="1">
      <c r="A111" s="51" t="s">
        <v>510</v>
      </c>
      <c r="B111" s="21" t="s">
        <v>0</v>
      </c>
      <c r="C111" s="21" t="s">
        <v>1</v>
      </c>
      <c r="D111" s="21" t="s">
        <v>2</v>
      </c>
      <c r="E111" s="8"/>
    </row>
    <row r="112" spans="1:5" s="61" customFormat="1" ht="13.5" thickBot="1">
      <c r="A112" s="9" t="s">
        <v>485</v>
      </c>
      <c r="B112" s="3">
        <v>5</v>
      </c>
      <c r="C112" s="3">
        <v>6</v>
      </c>
      <c r="D112" s="4">
        <f>B112/C112</f>
        <v>0.83333333333333337</v>
      </c>
      <c r="E112" s="8"/>
    </row>
    <row r="113" spans="1:5" s="61" customFormat="1" ht="13.5" thickBot="1">
      <c r="A113" s="9" t="s">
        <v>486</v>
      </c>
      <c r="B113" s="3">
        <v>15</v>
      </c>
      <c r="C113" s="3">
        <v>18</v>
      </c>
      <c r="D113" s="4">
        <f>B113/C113</f>
        <v>0.83333333333333337</v>
      </c>
      <c r="E113" s="8"/>
    </row>
    <row r="114" spans="1:5" s="61" customFormat="1" ht="13.5" thickBot="1">
      <c r="A114" s="9" t="s">
        <v>487</v>
      </c>
      <c r="B114" s="3">
        <v>33</v>
      </c>
      <c r="C114" s="3">
        <v>44</v>
      </c>
      <c r="D114" s="4">
        <f t="shared" ref="D114:D115" si="9">B114/C114</f>
        <v>0.75</v>
      </c>
      <c r="E114" s="8"/>
    </row>
    <row r="115" spans="1:5" s="61" customFormat="1" ht="13.5" thickBot="1">
      <c r="A115" s="9" t="s">
        <v>488</v>
      </c>
      <c r="B115" s="3">
        <v>42</v>
      </c>
      <c r="C115" s="3">
        <v>64</v>
      </c>
      <c r="D115" s="4">
        <f t="shared" si="9"/>
        <v>0.65625</v>
      </c>
      <c r="E115" s="8"/>
    </row>
    <row r="116" spans="1:5" s="61" customFormat="1" ht="13.5" thickBot="1">
      <c r="A116" s="9" t="s">
        <v>489</v>
      </c>
      <c r="B116" s="3">
        <v>62</v>
      </c>
      <c r="C116" s="3">
        <v>87</v>
      </c>
      <c r="D116" s="4">
        <f t="shared" ref="D116:D119" si="10">B116/C116</f>
        <v>0.71264367816091956</v>
      </c>
      <c r="E116" s="8"/>
    </row>
    <row r="117" spans="1:5" s="61" customFormat="1" ht="13.5" thickBot="1">
      <c r="A117" s="9" t="s">
        <v>490</v>
      </c>
      <c r="B117" s="3">
        <v>40</v>
      </c>
      <c r="C117" s="3">
        <v>62</v>
      </c>
      <c r="D117" s="4">
        <f t="shared" si="10"/>
        <v>0.64516129032258063</v>
      </c>
      <c r="E117" s="8"/>
    </row>
    <row r="118" spans="1:5" s="61" customFormat="1" ht="13.5" thickBot="1">
      <c r="A118" s="9" t="s">
        <v>491</v>
      </c>
      <c r="B118" s="3">
        <v>23</v>
      </c>
      <c r="C118" s="3">
        <v>46</v>
      </c>
      <c r="D118" s="4">
        <f t="shared" si="10"/>
        <v>0.5</v>
      </c>
      <c r="E118" s="8"/>
    </row>
    <row r="119" spans="1:5" s="61" customFormat="1" ht="13.5" thickBot="1">
      <c r="A119" s="9" t="s">
        <v>61</v>
      </c>
      <c r="B119" s="3">
        <v>1080</v>
      </c>
      <c r="C119" s="3">
        <v>1634</v>
      </c>
      <c r="D119" s="4">
        <f t="shared" si="10"/>
        <v>0.66095471236230108</v>
      </c>
      <c r="E119" s="8"/>
    </row>
    <row r="120" spans="1:5" s="61" customFormat="1" ht="13.5" thickBot="1">
      <c r="B120" s="38"/>
      <c r="C120" s="38"/>
      <c r="D120" s="38"/>
      <c r="E120" s="8"/>
    </row>
    <row r="121" spans="1:5" ht="13.5" thickBot="1">
      <c r="A121" s="51" t="s">
        <v>511</v>
      </c>
      <c r="B121" s="21" t="s">
        <v>0</v>
      </c>
      <c r="C121" s="21" t="s">
        <v>1</v>
      </c>
      <c r="D121" s="21" t="s">
        <v>2</v>
      </c>
    </row>
    <row r="122" spans="1:5" ht="13.5" thickBot="1">
      <c r="A122" s="41" t="s">
        <v>340</v>
      </c>
      <c r="B122" s="3">
        <v>125</v>
      </c>
      <c r="C122" s="3">
        <v>199</v>
      </c>
      <c r="D122" s="4">
        <f>B122/C122</f>
        <v>0.62814070351758799</v>
      </c>
    </row>
    <row r="123" spans="1:5" ht="13.5" thickBot="1">
      <c r="A123" s="52" t="s">
        <v>310</v>
      </c>
      <c r="B123" s="3">
        <v>26</v>
      </c>
      <c r="C123" s="3">
        <v>50</v>
      </c>
      <c r="D123" s="4">
        <f>B123/C123</f>
        <v>0.52</v>
      </c>
    </row>
    <row r="124" spans="1:5" ht="13.5" thickBot="1">
      <c r="A124" s="52" t="s">
        <v>311</v>
      </c>
      <c r="B124" s="3">
        <v>26</v>
      </c>
      <c r="C124" s="3">
        <v>37</v>
      </c>
      <c r="D124" s="4">
        <f t="shared" ref="D124:D139" si="11">B124/C124</f>
        <v>0.70270270270270274</v>
      </c>
    </row>
    <row r="125" spans="1:5" ht="13.5" thickBot="1">
      <c r="A125" s="52" t="s">
        <v>364</v>
      </c>
      <c r="B125" s="3">
        <v>51</v>
      </c>
      <c r="C125" s="3">
        <v>78</v>
      </c>
      <c r="D125" s="4">
        <f t="shared" si="11"/>
        <v>0.65384615384615385</v>
      </c>
    </row>
    <row r="126" spans="1:5" ht="13.5" thickBot="1">
      <c r="A126" s="52">
        <v>100</v>
      </c>
      <c r="B126" s="3">
        <v>22</v>
      </c>
      <c r="C126" s="3">
        <v>34</v>
      </c>
      <c r="D126" s="4">
        <f>B126/C126</f>
        <v>0.6470588235294118</v>
      </c>
    </row>
    <row r="127" spans="1:5" ht="13.5" thickBot="1">
      <c r="A127" s="11" t="s">
        <v>341</v>
      </c>
      <c r="B127" s="3">
        <v>363</v>
      </c>
      <c r="C127" s="3">
        <v>512</v>
      </c>
      <c r="D127" s="4">
        <f t="shared" si="11"/>
        <v>0.708984375</v>
      </c>
    </row>
    <row r="128" spans="1:5" ht="13.5" thickBot="1">
      <c r="A128" s="52" t="s">
        <v>310</v>
      </c>
      <c r="B128" s="3">
        <v>158</v>
      </c>
      <c r="C128" s="3">
        <v>228</v>
      </c>
      <c r="D128" s="4">
        <f t="shared" si="11"/>
        <v>0.69298245614035092</v>
      </c>
    </row>
    <row r="129" spans="1:5" ht="13.5" thickBot="1">
      <c r="A129" s="52" t="s">
        <v>311</v>
      </c>
      <c r="B129" s="3">
        <v>74</v>
      </c>
      <c r="C129" s="3">
        <v>112</v>
      </c>
      <c r="D129" s="4">
        <f t="shared" si="11"/>
        <v>0.6607142857142857</v>
      </c>
    </row>
    <row r="130" spans="1:5" ht="13.5" thickBot="1">
      <c r="A130" s="52" t="s">
        <v>364</v>
      </c>
      <c r="B130" s="3">
        <v>100</v>
      </c>
      <c r="C130" s="3">
        <v>130</v>
      </c>
      <c r="D130" s="4">
        <f t="shared" si="11"/>
        <v>0.76923076923076927</v>
      </c>
    </row>
    <row r="131" spans="1:5" ht="13.5" thickBot="1">
      <c r="A131" s="52">
        <v>100</v>
      </c>
      <c r="B131" s="3">
        <v>31</v>
      </c>
      <c r="C131" s="3">
        <v>42</v>
      </c>
      <c r="D131" s="4">
        <f t="shared" si="11"/>
        <v>0.73809523809523814</v>
      </c>
    </row>
    <row r="132" spans="1:5" ht="13.5" thickBot="1">
      <c r="A132" s="11" t="s">
        <v>342</v>
      </c>
      <c r="B132" s="3">
        <v>212</v>
      </c>
      <c r="C132" s="3">
        <v>322</v>
      </c>
      <c r="D132" s="4">
        <f t="shared" si="11"/>
        <v>0.65838509316770188</v>
      </c>
    </row>
    <row r="133" spans="1:5" ht="13.5" thickBot="1">
      <c r="A133" s="52" t="s">
        <v>310</v>
      </c>
      <c r="B133" s="3">
        <v>33</v>
      </c>
      <c r="C133" s="3">
        <v>61</v>
      </c>
      <c r="D133" s="4">
        <f t="shared" si="11"/>
        <v>0.54098360655737709</v>
      </c>
    </row>
    <row r="134" spans="1:5" ht="13.5" thickBot="1">
      <c r="A134" s="52" t="s">
        <v>311</v>
      </c>
      <c r="B134" s="3">
        <v>52</v>
      </c>
      <c r="C134" s="3">
        <v>80</v>
      </c>
      <c r="D134" s="4">
        <f t="shared" si="11"/>
        <v>0.65</v>
      </c>
    </row>
    <row r="135" spans="1:5" ht="13.5" thickBot="1">
      <c r="A135" s="52" t="s">
        <v>364</v>
      </c>
      <c r="B135" s="3">
        <v>102</v>
      </c>
      <c r="C135" s="3">
        <v>148</v>
      </c>
      <c r="D135" s="4">
        <f t="shared" si="11"/>
        <v>0.68918918918918914</v>
      </c>
    </row>
    <row r="136" spans="1:5" ht="13.5" thickBot="1">
      <c r="A136" s="52">
        <v>100</v>
      </c>
      <c r="B136" s="3">
        <v>25</v>
      </c>
      <c r="C136" s="3">
        <v>33</v>
      </c>
      <c r="D136" s="4">
        <f t="shared" si="11"/>
        <v>0.75757575757575757</v>
      </c>
    </row>
    <row r="137" spans="1:5" ht="13.5" thickBot="1">
      <c r="A137" s="11" t="s">
        <v>343</v>
      </c>
      <c r="B137" s="3">
        <v>15</v>
      </c>
      <c r="C137" s="3">
        <v>17</v>
      </c>
      <c r="D137" s="4">
        <f t="shared" si="11"/>
        <v>0.88235294117647056</v>
      </c>
    </row>
    <row r="138" spans="1:5" ht="13.5" thickBot="1">
      <c r="A138" s="41" t="s">
        <v>344</v>
      </c>
      <c r="B138" s="3">
        <v>56</v>
      </c>
      <c r="C138" s="3">
        <v>77</v>
      </c>
      <c r="D138" s="4">
        <f t="shared" si="11"/>
        <v>0.72727272727272729</v>
      </c>
    </row>
    <row r="139" spans="1:5" ht="13.5" thickBot="1">
      <c r="A139" s="41" t="s">
        <v>312</v>
      </c>
      <c r="B139" s="3">
        <v>529</v>
      </c>
      <c r="C139" s="3">
        <v>834</v>
      </c>
      <c r="D139" s="4">
        <f t="shared" si="11"/>
        <v>0.63429256594724226</v>
      </c>
    </row>
    <row r="140" spans="1:5" s="59" customFormat="1">
      <c r="A140" s="62" t="s">
        <v>363</v>
      </c>
      <c r="B140" s="38"/>
      <c r="C140" s="38"/>
      <c r="D140" s="38"/>
      <c r="E140" s="8"/>
    </row>
    <row r="141" spans="1:5" ht="13.5" thickBot="1"/>
    <row r="142" spans="1:5" ht="13.5" thickBot="1">
      <c r="A142" s="51" t="s">
        <v>512</v>
      </c>
      <c r="B142" s="21" t="s">
        <v>0</v>
      </c>
      <c r="C142" s="21" t="s">
        <v>1</v>
      </c>
      <c r="D142" s="21" t="s">
        <v>2</v>
      </c>
    </row>
    <row r="143" spans="1:5" ht="13.5" thickBot="1">
      <c r="A143" s="37" t="s">
        <v>315</v>
      </c>
      <c r="B143" s="3">
        <v>858</v>
      </c>
      <c r="C143" s="3">
        <v>1175</v>
      </c>
      <c r="D143" s="4">
        <f>B143/C143</f>
        <v>0.73021276595744677</v>
      </c>
    </row>
    <row r="144" spans="1:5" ht="13.5" thickBot="1">
      <c r="A144" s="37" t="s">
        <v>50</v>
      </c>
      <c r="B144" s="3">
        <v>118</v>
      </c>
      <c r="C144" s="3">
        <v>208</v>
      </c>
      <c r="D144" s="4">
        <f t="shared" ref="D144:D148" si="12">B144/C144</f>
        <v>0.56730769230769229</v>
      </c>
    </row>
    <row r="145" spans="1:5" ht="13.5" thickBot="1">
      <c r="A145" s="37" t="s">
        <v>52</v>
      </c>
      <c r="B145" s="3">
        <v>106</v>
      </c>
      <c r="C145" s="3">
        <v>210</v>
      </c>
      <c r="D145" s="4">
        <f t="shared" si="12"/>
        <v>0.50476190476190474</v>
      </c>
    </row>
    <row r="146" spans="1:5" ht="13.5" thickBot="1">
      <c r="A146" s="37" t="s">
        <v>51</v>
      </c>
      <c r="B146" s="3">
        <v>41</v>
      </c>
      <c r="C146" s="3">
        <v>75</v>
      </c>
      <c r="D146" s="4">
        <f t="shared" si="12"/>
        <v>0.54666666666666663</v>
      </c>
    </row>
    <row r="147" spans="1:5" ht="13.5" thickBot="1">
      <c r="A147" s="37" t="s">
        <v>53</v>
      </c>
      <c r="B147" s="3">
        <v>72</v>
      </c>
      <c r="C147" s="3">
        <v>142</v>
      </c>
      <c r="D147" s="4">
        <f t="shared" si="12"/>
        <v>0.50704225352112675</v>
      </c>
    </row>
    <row r="148" spans="1:5" ht="13.5" thickBot="1">
      <c r="A148" s="37" t="s">
        <v>316</v>
      </c>
      <c r="B148" s="3">
        <v>105</v>
      </c>
      <c r="C148" s="3">
        <v>151</v>
      </c>
      <c r="D148" s="4">
        <f t="shared" si="12"/>
        <v>0.69536423841059603</v>
      </c>
    </row>
    <row r="149" spans="1:5">
      <c r="A149" s="55" t="s">
        <v>326</v>
      </c>
    </row>
    <row r="150" spans="1:5">
      <c r="A150" s="55" t="s">
        <v>327</v>
      </c>
    </row>
    <row r="151" spans="1:5" ht="13.5" thickBot="1"/>
    <row r="152" spans="1:5" ht="13.5" thickBot="1">
      <c r="A152" s="51" t="s">
        <v>513</v>
      </c>
      <c r="B152" s="21" t="s">
        <v>0</v>
      </c>
      <c r="C152" s="21" t="s">
        <v>1</v>
      </c>
      <c r="D152" s="21" t="s">
        <v>2</v>
      </c>
    </row>
    <row r="153" spans="1:5" ht="13.5" thickBot="1">
      <c r="A153" s="37" t="s">
        <v>212</v>
      </c>
      <c r="B153" s="3">
        <v>16</v>
      </c>
      <c r="C153" s="3">
        <v>25</v>
      </c>
      <c r="D153" s="4">
        <f>B153/C153</f>
        <v>0.64</v>
      </c>
      <c r="E153" s="39"/>
    </row>
    <row r="154" spans="1:5" ht="13.5" thickBot="1">
      <c r="A154" s="2" t="s">
        <v>278</v>
      </c>
      <c r="B154" s="3">
        <v>30</v>
      </c>
      <c r="C154" s="3">
        <v>46</v>
      </c>
      <c r="D154" s="4">
        <f>B154/C154</f>
        <v>0.65217391304347827</v>
      </c>
      <c r="E154" s="39"/>
    </row>
    <row r="155" spans="1:5" ht="13.5" thickBot="1">
      <c r="A155" s="2" t="s">
        <v>277</v>
      </c>
      <c r="B155" s="3">
        <v>838</v>
      </c>
      <c r="C155" s="3">
        <v>1302</v>
      </c>
      <c r="D155" s="4">
        <f>B155/C155</f>
        <v>0.64362519201228874</v>
      </c>
      <c r="E155" s="39"/>
    </row>
    <row r="156" spans="1:5" ht="13.5" thickBot="1">
      <c r="A156" s="37" t="s">
        <v>279</v>
      </c>
      <c r="B156" s="33">
        <v>160</v>
      </c>
      <c r="C156" s="33">
        <v>226</v>
      </c>
      <c r="D156" s="34">
        <f>B156/C156</f>
        <v>0.70796460176991149</v>
      </c>
      <c r="E156" s="39"/>
    </row>
    <row r="157" spans="1:5" ht="13.5" thickBot="1">
      <c r="A157" s="2" t="s">
        <v>280</v>
      </c>
      <c r="B157" s="3">
        <v>256</v>
      </c>
      <c r="C157" s="3">
        <v>362</v>
      </c>
      <c r="D157" s="4">
        <f>B157/C157</f>
        <v>0.70718232044198892</v>
      </c>
      <c r="E157" s="39"/>
    </row>
    <row r="158" spans="1:5" ht="13.5" thickBot="1">
      <c r="E158" s="39"/>
    </row>
    <row r="159" spans="1:5" ht="13.5" thickBot="1">
      <c r="A159" s="51" t="s">
        <v>514</v>
      </c>
      <c r="B159" s="21" t="s">
        <v>0</v>
      </c>
      <c r="C159" s="21" t="s">
        <v>1</v>
      </c>
      <c r="D159" s="21" t="s">
        <v>2</v>
      </c>
      <c r="E159" s="39"/>
    </row>
    <row r="160" spans="1:5" ht="13.5" thickBot="1">
      <c r="A160" s="37" t="s">
        <v>493</v>
      </c>
      <c r="B160" s="3">
        <v>1151</v>
      </c>
      <c r="C160" s="3">
        <v>1710</v>
      </c>
      <c r="D160" s="4">
        <f>B160/C160</f>
        <v>0.67309941520467831</v>
      </c>
      <c r="E160" s="39"/>
    </row>
    <row r="161" spans="1:5" ht="13.5" thickBot="1">
      <c r="A161" s="37" t="s">
        <v>494</v>
      </c>
      <c r="B161" s="3">
        <v>110</v>
      </c>
      <c r="C161" s="3">
        <v>196</v>
      </c>
      <c r="D161" s="4">
        <f>B161/C161</f>
        <v>0.56122448979591832</v>
      </c>
      <c r="E161" s="39"/>
    </row>
    <row r="162" spans="1:5" ht="13.5" thickBot="1">
      <c r="A162" s="37" t="s">
        <v>61</v>
      </c>
      <c r="B162" s="3">
        <v>39</v>
      </c>
      <c r="C162" s="3">
        <v>55</v>
      </c>
      <c r="D162" s="4">
        <f>B162/C162</f>
        <v>0.70909090909090911</v>
      </c>
      <c r="E162" s="39"/>
    </row>
    <row r="163" spans="1:5" ht="13.5" thickBot="1">
      <c r="E163" s="39"/>
    </row>
    <row r="164" spans="1:5" ht="13.5" thickBot="1">
      <c r="A164" s="51" t="s">
        <v>515</v>
      </c>
      <c r="B164" s="21" t="s">
        <v>0</v>
      </c>
      <c r="C164" s="21" t="s">
        <v>1</v>
      </c>
      <c r="D164" s="21" t="s">
        <v>2</v>
      </c>
      <c r="E164" s="39"/>
    </row>
    <row r="165" spans="1:5" ht="13.5" thickBot="1">
      <c r="A165" s="84" t="s">
        <v>495</v>
      </c>
      <c r="B165" s="3">
        <v>216</v>
      </c>
      <c r="C165" s="3">
        <v>260</v>
      </c>
      <c r="D165" s="4">
        <f>B165/C165</f>
        <v>0.83076923076923082</v>
      </c>
      <c r="E165" s="39"/>
    </row>
    <row r="166" spans="1:5" ht="13.5" thickBot="1">
      <c r="A166" s="11" t="s">
        <v>496</v>
      </c>
      <c r="B166" s="3">
        <v>373</v>
      </c>
      <c r="C166" s="3">
        <v>540</v>
      </c>
      <c r="D166" s="4">
        <f>B166/C166</f>
        <v>0.69074074074074077</v>
      </c>
      <c r="E166" s="39"/>
    </row>
    <row r="167" spans="1:5" ht="13.5" thickBot="1">
      <c r="A167" s="11" t="s">
        <v>497</v>
      </c>
      <c r="B167" s="3">
        <v>395</v>
      </c>
      <c r="C167" s="3">
        <v>631</v>
      </c>
      <c r="D167" s="4">
        <f>B167/C167</f>
        <v>0.62599049128367668</v>
      </c>
      <c r="E167" s="39"/>
    </row>
    <row r="168" spans="1:5" ht="13.5" thickBot="1">
      <c r="A168" s="11" t="s">
        <v>498</v>
      </c>
      <c r="B168" s="3">
        <v>111</v>
      </c>
      <c r="C168" s="3">
        <v>171</v>
      </c>
      <c r="D168" s="4">
        <f t="shared" ref="D168:D170" si="13">B168/C168</f>
        <v>0.64912280701754388</v>
      </c>
      <c r="E168" s="39"/>
    </row>
    <row r="169" spans="1:5" ht="13.5" thickBot="1">
      <c r="A169" s="11" t="s">
        <v>499</v>
      </c>
      <c r="B169" s="3">
        <v>65</v>
      </c>
      <c r="C169" s="3">
        <v>122</v>
      </c>
      <c r="D169" s="4">
        <f t="shared" si="13"/>
        <v>0.53278688524590168</v>
      </c>
      <c r="E169" s="39"/>
    </row>
    <row r="170" spans="1:5" ht="13.5" thickBot="1">
      <c r="A170" s="11" t="s">
        <v>61</v>
      </c>
      <c r="B170" s="3">
        <v>140</v>
      </c>
      <c r="C170" s="3">
        <v>237</v>
      </c>
      <c r="D170" s="4">
        <f t="shared" si="13"/>
        <v>0.59071729957805907</v>
      </c>
      <c r="E170" s="39"/>
    </row>
    <row r="171" spans="1:5">
      <c r="E171" s="39"/>
    </row>
    <row r="172" spans="1:5">
      <c r="E172" s="39"/>
    </row>
    <row r="173" spans="1:5">
      <c r="E173" s="39"/>
    </row>
    <row r="174" spans="1:5">
      <c r="E174" s="39"/>
    </row>
    <row r="175" spans="1:5">
      <c r="E175" s="39"/>
    </row>
    <row r="176" spans="1:5">
      <c r="E176" s="39"/>
    </row>
    <row r="177" spans="5:5">
      <c r="E177" s="39"/>
    </row>
    <row r="178" spans="5:5">
      <c r="E178" s="39"/>
    </row>
    <row r="179" spans="5:5">
      <c r="E179" s="39"/>
    </row>
    <row r="180" spans="5:5">
      <c r="E180" s="39"/>
    </row>
    <row r="181" spans="5:5">
      <c r="E181" s="39"/>
    </row>
    <row r="182" spans="5:5">
      <c r="E182" s="39"/>
    </row>
    <row r="183" spans="5:5">
      <c r="E183" s="39"/>
    </row>
    <row r="184" spans="5:5">
      <c r="E184" s="39"/>
    </row>
    <row r="185" spans="5:5">
      <c r="E185" s="39"/>
    </row>
    <row r="186" spans="5:5">
      <c r="E186" s="39"/>
    </row>
    <row r="187" spans="5:5">
      <c r="E187" s="39"/>
    </row>
    <row r="188" spans="5:5">
      <c r="E188" s="39"/>
    </row>
    <row r="189" spans="5:5">
      <c r="E189" s="39"/>
    </row>
    <row r="190" spans="5:5">
      <c r="E190" s="39"/>
    </row>
    <row r="191" spans="5:5">
      <c r="E191" s="39"/>
    </row>
    <row r="192" spans="5:5">
      <c r="E192" s="39"/>
    </row>
    <row r="193" spans="5:5">
      <c r="E193" s="39"/>
    </row>
    <row r="194" spans="5:5">
      <c r="E194" s="39"/>
    </row>
  </sheetData>
  <sheetProtection algorithmName="SHA-512" hashValue="kRP8nhzgydRZ5+YWL6/jodYtH1kde8LA66AlbZYylNYkH0Ms3Qrymk+1ae2VrWZoGvvdXKAfZ1lCOnADymdw1Q==" saltValue="i8p9e7CheKDJOPIEMpd9Iw==" spinCount="100000" sheet="1" objects="1" scenarios="1"/>
  <pageMargins left="0.7" right="0.7" top="0.75" bottom="0.75" header="0.3" footer="0.3"/>
  <pageSetup orientation="portrait" r:id="rId1"/>
  <headerFooter>
    <oddFooter>&amp;L&amp;8IR &amp;D &amp;F&amp;R&amp;8&amp;P of &amp;N</oddFooter>
  </headerFooter>
  <rowBreaks count="2" manualBreakCount="2">
    <brk id="36" max="16383" man="1"/>
    <brk id="1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6"/>
  <sheetViews>
    <sheetView showGridLines="0" zoomScaleNormal="100" zoomScaleSheetLayoutView="100" workbookViewId="0"/>
  </sheetViews>
  <sheetFormatPr defaultRowHeight="12.75" customHeight="1"/>
  <cols>
    <col min="1" max="1" width="27.42578125" customWidth="1"/>
    <col min="2" max="2" width="10.7109375" style="38" customWidth="1"/>
    <col min="3" max="3" width="7.140625" style="38" bestFit="1" customWidth="1"/>
    <col min="4" max="4" width="8.42578125" style="38" customWidth="1"/>
    <col min="5" max="5" width="8.42578125" bestFit="1" customWidth="1"/>
    <col min="8" max="8" width="32.85546875" bestFit="1" customWidth="1"/>
    <col min="9" max="9" width="15.7109375" bestFit="1" customWidth="1"/>
  </cols>
  <sheetData>
    <row r="1" spans="1:6" ht="18">
      <c r="A1" s="54" t="s">
        <v>320</v>
      </c>
    </row>
    <row r="2" spans="1:6" s="36" customFormat="1" ht="12.75" customHeight="1" thickBot="1"/>
    <row r="3" spans="1:6" ht="12.75" customHeight="1" thickBot="1">
      <c r="A3" s="51" t="s">
        <v>516</v>
      </c>
      <c r="B3" s="21" t="s">
        <v>0</v>
      </c>
      <c r="C3" s="21" t="s">
        <v>1</v>
      </c>
      <c r="D3" s="21" t="s">
        <v>2</v>
      </c>
      <c r="F3" s="29"/>
    </row>
    <row r="4" spans="1:6" ht="12.75" customHeight="1" thickBot="1">
      <c r="A4" s="2" t="s">
        <v>5</v>
      </c>
      <c r="B4" s="3">
        <v>678</v>
      </c>
      <c r="C4" s="3">
        <v>1005</v>
      </c>
      <c r="D4" s="4">
        <f>B4/C4</f>
        <v>0.67462686567164176</v>
      </c>
      <c r="F4" s="30"/>
    </row>
    <row r="5" spans="1:6" ht="12.75" customHeight="1" thickBot="1">
      <c r="A5" s="2" t="s">
        <v>6</v>
      </c>
      <c r="B5" s="3">
        <v>622</v>
      </c>
      <c r="C5" s="3">
        <v>956</v>
      </c>
      <c r="D5" s="4">
        <f>B5/C5</f>
        <v>0.65062761506276146</v>
      </c>
      <c r="F5" s="30"/>
    </row>
    <row r="6" spans="1:6" ht="13.5" thickBot="1">
      <c r="A6" s="1" t="s">
        <v>4</v>
      </c>
      <c r="F6" s="30"/>
    </row>
    <row r="7" spans="1:6" ht="12.75" customHeight="1" thickBot="1">
      <c r="A7" s="51" t="s">
        <v>517</v>
      </c>
      <c r="B7" s="21" t="s">
        <v>0</v>
      </c>
      <c r="C7" s="21" t="s">
        <v>1</v>
      </c>
      <c r="D7" s="21" t="s">
        <v>2</v>
      </c>
      <c r="F7" s="30"/>
    </row>
    <row r="8" spans="1:6" ht="12.75" customHeight="1" thickBot="1">
      <c r="A8" s="2" t="s">
        <v>7</v>
      </c>
      <c r="B8" s="3">
        <v>829</v>
      </c>
      <c r="C8" s="3">
        <v>1210</v>
      </c>
      <c r="D8" s="4">
        <f t="shared" ref="D8:D16" si="0">B8/C8</f>
        <v>0.68512396694214872</v>
      </c>
      <c r="F8" s="30"/>
    </row>
    <row r="9" spans="1:6" ht="12.75" customHeight="1" thickBot="1">
      <c r="A9" s="2" t="s">
        <v>8</v>
      </c>
      <c r="B9" s="3">
        <v>242</v>
      </c>
      <c r="C9" s="3">
        <v>410</v>
      </c>
      <c r="D9" s="4">
        <f t="shared" si="0"/>
        <v>0.59024390243902436</v>
      </c>
      <c r="F9" s="30"/>
    </row>
    <row r="10" spans="1:6" ht="12.75" customHeight="1" thickBot="1">
      <c r="A10" s="2" t="s">
        <v>9</v>
      </c>
      <c r="B10" s="3">
        <v>105</v>
      </c>
      <c r="C10" s="3">
        <v>161</v>
      </c>
      <c r="D10" s="4">
        <f t="shared" si="0"/>
        <v>0.65217391304347827</v>
      </c>
      <c r="F10" s="30"/>
    </row>
    <row r="11" spans="1:6" ht="12.75" customHeight="1" thickBot="1">
      <c r="A11" s="2" t="s">
        <v>10</v>
      </c>
      <c r="B11" s="3">
        <v>51</v>
      </c>
      <c r="C11" s="3">
        <v>70</v>
      </c>
      <c r="D11" s="4">
        <f t="shared" si="0"/>
        <v>0.72857142857142854</v>
      </c>
      <c r="F11" s="30"/>
    </row>
    <row r="12" spans="1:6" ht="12.75" customHeight="1" thickBot="1">
      <c r="A12" s="2" t="s">
        <v>11</v>
      </c>
      <c r="B12" s="3">
        <v>51</v>
      </c>
      <c r="C12" s="3">
        <v>80</v>
      </c>
      <c r="D12" s="4">
        <f t="shared" si="0"/>
        <v>0.63749999999999996</v>
      </c>
    </row>
    <row r="13" spans="1:6" ht="12.75" customHeight="1" thickBot="1">
      <c r="A13" s="2" t="s">
        <v>12</v>
      </c>
      <c r="B13" s="3">
        <v>4</v>
      </c>
      <c r="C13" s="3">
        <v>5</v>
      </c>
      <c r="D13" s="4">
        <f t="shared" si="0"/>
        <v>0.8</v>
      </c>
    </row>
    <row r="14" spans="1:6" ht="12.75" customHeight="1" thickBot="1">
      <c r="A14" s="2" t="s">
        <v>13</v>
      </c>
      <c r="B14" s="3">
        <v>11</v>
      </c>
      <c r="C14" s="3">
        <v>14</v>
      </c>
      <c r="D14" s="4">
        <f t="shared" si="0"/>
        <v>0.7857142857142857</v>
      </c>
    </row>
    <row r="15" spans="1:6" ht="12.75" customHeight="1" thickBot="1">
      <c r="A15" s="2" t="s">
        <v>14</v>
      </c>
      <c r="B15" s="3">
        <v>5</v>
      </c>
      <c r="C15" s="3">
        <v>6</v>
      </c>
      <c r="D15" s="4">
        <f t="shared" si="0"/>
        <v>0.83333333333333337</v>
      </c>
    </row>
    <row r="16" spans="1:6" ht="12.75" customHeight="1" thickBot="1">
      <c r="A16" s="2" t="s">
        <v>15</v>
      </c>
      <c r="B16" s="3">
        <v>2</v>
      </c>
      <c r="C16" s="3">
        <v>5</v>
      </c>
      <c r="D16" s="4">
        <f t="shared" si="0"/>
        <v>0.4</v>
      </c>
    </row>
    <row r="17" spans="1:6" ht="12.75" customHeight="1" thickBot="1">
      <c r="A17" s="1" t="s">
        <v>4</v>
      </c>
    </row>
    <row r="18" spans="1:6" ht="13.5" thickBot="1">
      <c r="A18" s="51" t="s">
        <v>524</v>
      </c>
      <c r="B18" s="21" t="s">
        <v>0</v>
      </c>
      <c r="C18" s="21" t="s">
        <v>1</v>
      </c>
      <c r="D18" s="21" t="s">
        <v>2</v>
      </c>
      <c r="E18" s="5"/>
      <c r="F18" s="5"/>
    </row>
    <row r="19" spans="1:6" ht="13.5" thickBot="1">
      <c r="A19" s="6" t="s">
        <v>67</v>
      </c>
      <c r="B19" s="3">
        <v>2</v>
      </c>
      <c r="C19" s="3">
        <v>2</v>
      </c>
      <c r="D19" s="14">
        <f t="shared" ref="D19:D58" si="1">B19/C19</f>
        <v>1</v>
      </c>
      <c r="E19" s="5"/>
      <c r="F19" s="5"/>
    </row>
    <row r="20" spans="1:6" ht="13.5" thickBot="1">
      <c r="A20" s="6" t="s">
        <v>66</v>
      </c>
      <c r="B20" s="3">
        <v>1</v>
      </c>
      <c r="C20" s="3">
        <v>1</v>
      </c>
      <c r="D20" s="14">
        <f t="shared" si="1"/>
        <v>1</v>
      </c>
      <c r="E20" s="5"/>
      <c r="F20" s="5"/>
    </row>
    <row r="21" spans="1:6" ht="13.5" thickBot="1">
      <c r="A21" s="6" t="s">
        <v>68</v>
      </c>
      <c r="B21" s="3">
        <v>5</v>
      </c>
      <c r="C21" s="3">
        <v>9</v>
      </c>
      <c r="D21" s="14">
        <f t="shared" si="1"/>
        <v>0.55555555555555558</v>
      </c>
      <c r="E21" s="5"/>
      <c r="F21" s="5"/>
    </row>
    <row r="22" spans="1:6" s="25" customFormat="1" ht="13.5" thickBot="1">
      <c r="A22" s="26" t="s">
        <v>149</v>
      </c>
      <c r="B22" s="3">
        <v>0</v>
      </c>
      <c r="C22" s="3">
        <v>1</v>
      </c>
      <c r="D22" s="14">
        <f t="shared" si="1"/>
        <v>0</v>
      </c>
    </row>
    <row r="23" spans="1:6" ht="13.5" thickBot="1">
      <c r="A23" s="6" t="s">
        <v>69</v>
      </c>
      <c r="B23" s="3">
        <v>50</v>
      </c>
      <c r="C23" s="3">
        <v>72</v>
      </c>
      <c r="D23" s="14">
        <f t="shared" si="1"/>
        <v>0.69444444444444442</v>
      </c>
      <c r="E23" s="5"/>
      <c r="F23" s="5"/>
    </row>
    <row r="24" spans="1:6" ht="13.5" thickBot="1">
      <c r="A24" s="6" t="s">
        <v>70</v>
      </c>
      <c r="B24" s="3">
        <v>1131</v>
      </c>
      <c r="C24" s="3">
        <v>1690</v>
      </c>
      <c r="D24" s="14">
        <f t="shared" si="1"/>
        <v>0.66923076923076918</v>
      </c>
      <c r="E24" s="5"/>
      <c r="F24" s="5"/>
    </row>
    <row r="25" spans="1:6" s="61" customFormat="1" ht="13.5" thickBot="1">
      <c r="A25" s="37" t="s">
        <v>355</v>
      </c>
      <c r="B25" s="3">
        <v>1</v>
      </c>
      <c r="C25" s="3">
        <v>2</v>
      </c>
      <c r="D25" s="14">
        <f t="shared" si="1"/>
        <v>0.5</v>
      </c>
    </row>
    <row r="26" spans="1:6" ht="13.5" thickBot="1">
      <c r="A26" s="6" t="s">
        <v>71</v>
      </c>
      <c r="B26" s="3">
        <v>5</v>
      </c>
      <c r="C26" s="3">
        <v>7</v>
      </c>
      <c r="D26" s="14">
        <f t="shared" si="1"/>
        <v>0.7142857142857143</v>
      </c>
      <c r="E26" s="5"/>
      <c r="F26" s="5"/>
    </row>
    <row r="27" spans="1:6" ht="13.5" thickBot="1">
      <c r="A27" s="6" t="s">
        <v>72</v>
      </c>
      <c r="B27" s="3">
        <v>5</v>
      </c>
      <c r="C27" s="3">
        <v>5</v>
      </c>
      <c r="D27" s="14">
        <f t="shared" si="1"/>
        <v>1</v>
      </c>
      <c r="E27" s="5"/>
      <c r="F27" s="5"/>
    </row>
    <row r="28" spans="1:6" ht="13.5" thickBot="1">
      <c r="A28" s="6" t="s">
        <v>73</v>
      </c>
      <c r="B28" s="3">
        <v>9</v>
      </c>
      <c r="C28" s="3">
        <v>13</v>
      </c>
      <c r="D28" s="14">
        <f t="shared" si="1"/>
        <v>0.69230769230769229</v>
      </c>
      <c r="E28" s="5"/>
      <c r="F28" s="5"/>
    </row>
    <row r="29" spans="1:6" s="25" customFormat="1" ht="13.5" thickBot="1">
      <c r="A29" s="26" t="s">
        <v>74</v>
      </c>
      <c r="B29" s="3">
        <v>1</v>
      </c>
      <c r="C29" s="3">
        <v>1</v>
      </c>
      <c r="D29" s="14">
        <f t="shared" si="1"/>
        <v>1</v>
      </c>
    </row>
    <row r="30" spans="1:6" ht="13.5" thickBot="1">
      <c r="A30" s="6" t="s">
        <v>75</v>
      </c>
      <c r="B30" s="3">
        <v>9</v>
      </c>
      <c r="C30" s="3">
        <v>17</v>
      </c>
      <c r="D30" s="14">
        <f t="shared" si="1"/>
        <v>0.52941176470588236</v>
      </c>
      <c r="E30" s="5"/>
      <c r="F30" s="5"/>
    </row>
    <row r="31" spans="1:6" s="61" customFormat="1" ht="13.5" thickBot="1">
      <c r="A31" s="37" t="s">
        <v>356</v>
      </c>
      <c r="B31" s="3">
        <v>0</v>
      </c>
      <c r="C31" s="3">
        <v>1</v>
      </c>
      <c r="D31" s="14">
        <f t="shared" si="1"/>
        <v>0</v>
      </c>
    </row>
    <row r="32" spans="1:6" s="25" customFormat="1" ht="13.5" thickBot="1">
      <c r="A32" s="26" t="s">
        <v>145</v>
      </c>
      <c r="B32" s="3">
        <v>2</v>
      </c>
      <c r="C32" s="3">
        <v>5</v>
      </c>
      <c r="D32" s="14">
        <f t="shared" si="1"/>
        <v>0.4</v>
      </c>
    </row>
    <row r="33" spans="1:6" s="61" customFormat="1" ht="13.5" thickBot="1">
      <c r="A33" s="37" t="s">
        <v>357</v>
      </c>
      <c r="B33" s="3">
        <v>1</v>
      </c>
      <c r="C33" s="3">
        <v>1</v>
      </c>
      <c r="D33" s="14">
        <f t="shared" si="1"/>
        <v>1</v>
      </c>
    </row>
    <row r="34" spans="1:6" s="61" customFormat="1" ht="13.5" thickBot="1">
      <c r="A34" s="37" t="s">
        <v>358</v>
      </c>
      <c r="B34" s="3">
        <v>0</v>
      </c>
      <c r="C34" s="3">
        <v>1</v>
      </c>
      <c r="D34" s="14">
        <f t="shared" si="1"/>
        <v>0</v>
      </c>
    </row>
    <row r="35" spans="1:6" ht="13.5" thickBot="1">
      <c r="A35" s="6" t="s">
        <v>76</v>
      </c>
      <c r="B35" s="3">
        <v>0</v>
      </c>
      <c r="C35" s="3">
        <v>4</v>
      </c>
      <c r="D35" s="14">
        <f t="shared" si="1"/>
        <v>0</v>
      </c>
      <c r="E35" s="5"/>
      <c r="F35" s="5"/>
    </row>
    <row r="36" spans="1:6" ht="13.5" thickBot="1">
      <c r="A36" s="6" t="s">
        <v>92</v>
      </c>
      <c r="B36" s="3">
        <v>3</v>
      </c>
      <c r="C36" s="3">
        <v>3</v>
      </c>
      <c r="D36" s="14">
        <f t="shared" si="1"/>
        <v>1</v>
      </c>
      <c r="E36" s="5"/>
      <c r="F36" s="5"/>
    </row>
    <row r="37" spans="1:6" s="25" customFormat="1" ht="13.5" thickBot="1">
      <c r="A37" s="26" t="s">
        <v>146</v>
      </c>
      <c r="B37" s="3">
        <v>2</v>
      </c>
      <c r="C37" s="3">
        <v>2</v>
      </c>
      <c r="D37" s="14">
        <f t="shared" si="1"/>
        <v>1</v>
      </c>
    </row>
    <row r="38" spans="1:6" ht="13.5" thickBot="1">
      <c r="A38" s="6" t="s">
        <v>77</v>
      </c>
      <c r="B38" s="3">
        <v>6</v>
      </c>
      <c r="C38" s="3">
        <v>12</v>
      </c>
      <c r="D38" s="14">
        <f t="shared" si="1"/>
        <v>0.5</v>
      </c>
      <c r="E38" s="5"/>
      <c r="F38" s="5"/>
    </row>
    <row r="39" spans="1:6" ht="13.5" thickBot="1">
      <c r="A39" s="6" t="s">
        <v>78</v>
      </c>
      <c r="B39" s="3">
        <v>2</v>
      </c>
      <c r="C39" s="3">
        <v>4</v>
      </c>
      <c r="D39" s="14">
        <f t="shared" si="1"/>
        <v>0.5</v>
      </c>
      <c r="E39" s="5"/>
      <c r="F39" s="5"/>
    </row>
    <row r="40" spans="1:6" ht="13.5" thickBot="1">
      <c r="A40" s="6" t="s">
        <v>79</v>
      </c>
      <c r="B40" s="3">
        <v>3</v>
      </c>
      <c r="C40" s="3">
        <v>3</v>
      </c>
      <c r="D40" s="14">
        <f t="shared" si="1"/>
        <v>1</v>
      </c>
      <c r="E40" s="5"/>
      <c r="F40" s="5"/>
    </row>
    <row r="41" spans="1:6" ht="13.5" thickBot="1">
      <c r="A41" s="6" t="s">
        <v>83</v>
      </c>
      <c r="B41" s="3">
        <v>1</v>
      </c>
      <c r="C41" s="3">
        <v>2</v>
      </c>
      <c r="D41" s="14">
        <f t="shared" si="1"/>
        <v>0.5</v>
      </c>
      <c r="E41" s="5"/>
      <c r="F41" s="5"/>
    </row>
    <row r="42" spans="1:6" ht="13.5" thickBot="1">
      <c r="A42" s="6" t="s">
        <v>80</v>
      </c>
      <c r="B42" s="3">
        <v>0</v>
      </c>
      <c r="C42" s="3">
        <v>1</v>
      </c>
      <c r="D42" s="14">
        <f t="shared" si="1"/>
        <v>0</v>
      </c>
      <c r="E42" s="5"/>
      <c r="F42" s="5"/>
    </row>
    <row r="43" spans="1:6" ht="13.5" thickBot="1">
      <c r="A43" s="6" t="s">
        <v>81</v>
      </c>
      <c r="B43" s="3">
        <v>4</v>
      </c>
      <c r="C43" s="3">
        <v>6</v>
      </c>
      <c r="D43" s="14">
        <f t="shared" si="1"/>
        <v>0.66666666666666663</v>
      </c>
      <c r="E43" s="5"/>
      <c r="F43" s="5"/>
    </row>
    <row r="44" spans="1:6" ht="13.5" thickBot="1">
      <c r="A44" s="6" t="s">
        <v>82</v>
      </c>
      <c r="B44" s="3">
        <v>7</v>
      </c>
      <c r="C44" s="3">
        <v>11</v>
      </c>
      <c r="D44" s="14">
        <f t="shared" si="1"/>
        <v>0.63636363636363635</v>
      </c>
      <c r="E44" s="5"/>
      <c r="F44" s="5"/>
    </row>
    <row r="45" spans="1:6" s="12" customFormat="1" ht="13.5" thickBot="1">
      <c r="A45" s="13" t="s">
        <v>132</v>
      </c>
      <c r="B45" s="3">
        <v>1</v>
      </c>
      <c r="C45" s="3">
        <v>3</v>
      </c>
      <c r="D45" s="14">
        <f t="shared" si="1"/>
        <v>0.33333333333333331</v>
      </c>
    </row>
    <row r="46" spans="1:6" s="25" customFormat="1" ht="13.5" thickBot="1">
      <c r="A46" s="26" t="s">
        <v>147</v>
      </c>
      <c r="B46" s="3">
        <v>5</v>
      </c>
      <c r="C46" s="3">
        <v>5</v>
      </c>
      <c r="D46" s="14">
        <f t="shared" si="1"/>
        <v>1</v>
      </c>
    </row>
    <row r="47" spans="1:6" ht="13.5" thickBot="1">
      <c r="A47" s="6" t="s">
        <v>84</v>
      </c>
      <c r="B47" s="3">
        <v>3</v>
      </c>
      <c r="C47" s="3">
        <v>3</v>
      </c>
      <c r="D47" s="14">
        <f t="shared" si="1"/>
        <v>1</v>
      </c>
      <c r="E47" s="5"/>
      <c r="F47" s="5"/>
    </row>
    <row r="48" spans="1:6" ht="13.5" thickBot="1">
      <c r="A48" s="6" t="s">
        <v>93</v>
      </c>
      <c r="B48" s="3">
        <v>2</v>
      </c>
      <c r="C48" s="3">
        <v>2</v>
      </c>
      <c r="D48" s="14">
        <f t="shared" si="1"/>
        <v>1</v>
      </c>
      <c r="E48" s="5"/>
      <c r="F48" s="5"/>
    </row>
    <row r="49" spans="1:6" s="61" customFormat="1" ht="13.5" thickBot="1">
      <c r="A49" s="37" t="s">
        <v>359</v>
      </c>
      <c r="B49" s="3">
        <v>1</v>
      </c>
      <c r="C49" s="3">
        <v>2</v>
      </c>
      <c r="D49" s="14">
        <f t="shared" si="1"/>
        <v>0.5</v>
      </c>
    </row>
    <row r="50" spans="1:6" ht="13.5" thickBot="1">
      <c r="A50" s="6" t="s">
        <v>85</v>
      </c>
      <c r="B50" s="3">
        <v>1</v>
      </c>
      <c r="C50" s="3">
        <v>3</v>
      </c>
      <c r="D50" s="4">
        <f t="shared" si="1"/>
        <v>0.33333333333333331</v>
      </c>
      <c r="E50" s="5"/>
      <c r="F50" s="5"/>
    </row>
    <row r="51" spans="1:6" ht="13.5" thickBot="1">
      <c r="A51" s="6" t="s">
        <v>86</v>
      </c>
      <c r="B51" s="3">
        <v>2</v>
      </c>
      <c r="C51" s="3">
        <v>2</v>
      </c>
      <c r="D51" s="4">
        <f t="shared" si="1"/>
        <v>1</v>
      </c>
      <c r="E51" s="5"/>
      <c r="F51" s="5"/>
    </row>
    <row r="52" spans="1:6" ht="13.5" thickBot="1">
      <c r="A52" s="6" t="s">
        <v>87</v>
      </c>
      <c r="B52" s="3">
        <v>20</v>
      </c>
      <c r="C52" s="3">
        <v>38</v>
      </c>
      <c r="D52" s="4">
        <f t="shared" si="1"/>
        <v>0.52631578947368418</v>
      </c>
      <c r="E52" s="5"/>
      <c r="F52" s="5"/>
    </row>
    <row r="53" spans="1:6" ht="13.5" thickBot="1">
      <c r="A53" s="6" t="s">
        <v>88</v>
      </c>
      <c r="B53" s="3">
        <v>0</v>
      </c>
      <c r="C53" s="3">
        <v>1</v>
      </c>
      <c r="D53" s="4">
        <f t="shared" si="1"/>
        <v>0</v>
      </c>
      <c r="E53" s="5"/>
      <c r="F53" s="5"/>
    </row>
    <row r="54" spans="1:6" s="12" customFormat="1" ht="13.5" thickBot="1">
      <c r="A54" s="13" t="s">
        <v>133</v>
      </c>
      <c r="B54" s="3">
        <v>1</v>
      </c>
      <c r="C54" s="3">
        <v>1</v>
      </c>
      <c r="D54" s="4">
        <f t="shared" si="1"/>
        <v>1</v>
      </c>
    </row>
    <row r="55" spans="1:6" ht="13.5" thickBot="1">
      <c r="A55" s="6" t="s">
        <v>89</v>
      </c>
      <c r="B55" s="3">
        <v>2</v>
      </c>
      <c r="C55" s="3">
        <v>4</v>
      </c>
      <c r="D55" s="4">
        <f t="shared" si="1"/>
        <v>0.5</v>
      </c>
      <c r="E55" s="5"/>
      <c r="F55" s="5"/>
    </row>
    <row r="56" spans="1:6" ht="13.5" thickBot="1">
      <c r="A56" s="6" t="s">
        <v>90</v>
      </c>
      <c r="B56" s="3">
        <v>2</v>
      </c>
      <c r="C56" s="3">
        <v>2</v>
      </c>
      <c r="D56" s="4">
        <f t="shared" si="1"/>
        <v>1</v>
      </c>
      <c r="E56" s="5"/>
      <c r="F56" s="5"/>
    </row>
    <row r="57" spans="1:6" ht="13.5" thickBot="1">
      <c r="A57" s="6" t="s">
        <v>91</v>
      </c>
      <c r="B57" s="3">
        <v>5</v>
      </c>
      <c r="C57" s="3">
        <v>9</v>
      </c>
      <c r="D57" s="4">
        <f t="shared" si="1"/>
        <v>0.55555555555555558</v>
      </c>
      <c r="E57" s="5"/>
      <c r="F57" s="5"/>
    </row>
    <row r="58" spans="1:6" ht="13.5" thickBot="1">
      <c r="A58" s="6" t="s">
        <v>148</v>
      </c>
      <c r="B58" s="3">
        <v>5</v>
      </c>
      <c r="C58" s="3">
        <v>10</v>
      </c>
      <c r="D58" s="4">
        <f t="shared" si="1"/>
        <v>0.5</v>
      </c>
      <c r="E58" s="5"/>
      <c r="F58" s="5"/>
    </row>
    <row r="59" spans="1:6" ht="13.5" thickBot="1">
      <c r="A59" s="1"/>
      <c r="E59" s="5"/>
      <c r="F59" s="5"/>
    </row>
    <row r="60" spans="1:6" s="61" customFormat="1" ht="13.5" thickBot="1">
      <c r="A60" s="51" t="s">
        <v>525</v>
      </c>
      <c r="B60" s="21" t="s">
        <v>0</v>
      </c>
      <c r="C60" s="21" t="s">
        <v>1</v>
      </c>
      <c r="D60" s="21" t="s">
        <v>2</v>
      </c>
    </row>
    <row r="61" spans="1:6" s="61" customFormat="1" ht="13.5" thickBot="1">
      <c r="A61" s="37" t="s">
        <v>469</v>
      </c>
      <c r="B61" s="3">
        <v>178</v>
      </c>
      <c r="C61" s="3">
        <v>281</v>
      </c>
      <c r="D61" s="4">
        <f>B61/C61</f>
        <v>0.63345195729537362</v>
      </c>
    </row>
    <row r="62" spans="1:6" s="61" customFormat="1" ht="13.5" thickBot="1">
      <c r="A62" s="37" t="s">
        <v>470</v>
      </c>
      <c r="B62" s="3">
        <v>10</v>
      </c>
      <c r="C62" s="3">
        <v>22</v>
      </c>
      <c r="D62" s="4">
        <f t="shared" ref="D62:D66" si="2">B62/C62</f>
        <v>0.45454545454545453</v>
      </c>
    </row>
    <row r="63" spans="1:6" s="61" customFormat="1" ht="13.5" thickBot="1">
      <c r="A63" s="37" t="s">
        <v>471</v>
      </c>
      <c r="B63" s="3">
        <v>23</v>
      </c>
      <c r="C63" s="3">
        <v>31</v>
      </c>
      <c r="D63" s="4">
        <f t="shared" si="2"/>
        <v>0.74193548387096775</v>
      </c>
    </row>
    <row r="64" spans="1:6" s="61" customFormat="1" ht="13.5" thickBot="1">
      <c r="A64" s="37" t="s">
        <v>472</v>
      </c>
      <c r="B64" s="3">
        <v>1045</v>
      </c>
      <c r="C64" s="3">
        <v>1561</v>
      </c>
      <c r="D64" s="4">
        <f t="shared" si="2"/>
        <v>0.66944266495836002</v>
      </c>
    </row>
    <row r="65" spans="1:4" s="61" customFormat="1" ht="13.5" thickBot="1">
      <c r="A65" s="37" t="s">
        <v>473</v>
      </c>
      <c r="B65" s="3">
        <v>6</v>
      </c>
      <c r="C65" s="3">
        <v>9</v>
      </c>
      <c r="D65" s="4">
        <f t="shared" si="2"/>
        <v>0.66666666666666663</v>
      </c>
    </row>
    <row r="66" spans="1:4" s="61" customFormat="1" ht="13.5" thickBot="1">
      <c r="A66" s="37" t="s">
        <v>474</v>
      </c>
      <c r="B66" s="3">
        <v>38</v>
      </c>
      <c r="C66" s="3">
        <v>57</v>
      </c>
      <c r="D66" s="4">
        <f t="shared" si="2"/>
        <v>0.66666666666666663</v>
      </c>
    </row>
    <row r="67" spans="1:4" s="61" customFormat="1" ht="13.5" thickBot="1">
      <c r="A67" s="1"/>
      <c r="B67" s="38"/>
      <c r="C67" s="38"/>
      <c r="D67" s="38"/>
    </row>
    <row r="68" spans="1:4" s="61" customFormat="1" ht="13.5" thickBot="1">
      <c r="A68" s="51" t="s">
        <v>526</v>
      </c>
      <c r="B68" s="21" t="s">
        <v>0</v>
      </c>
      <c r="C68" s="21" t="s">
        <v>1</v>
      </c>
      <c r="D68" s="21" t="s">
        <v>2</v>
      </c>
    </row>
    <row r="69" spans="1:4" s="61" customFormat="1" ht="13.5" thickBot="1">
      <c r="A69" s="37" t="s">
        <v>475</v>
      </c>
      <c r="B69" s="3">
        <v>14</v>
      </c>
      <c r="C69" s="3">
        <v>23</v>
      </c>
      <c r="D69" s="4">
        <f>B69/C69</f>
        <v>0.60869565217391308</v>
      </c>
    </row>
    <row r="70" spans="1:4" s="61" customFormat="1" ht="13.5" thickBot="1">
      <c r="A70" s="37" t="s">
        <v>476</v>
      </c>
      <c r="B70" s="3">
        <v>702</v>
      </c>
      <c r="C70" s="3">
        <v>1025</v>
      </c>
      <c r="D70" s="4">
        <f t="shared" ref="D70:D76" si="3">B70/C70</f>
        <v>0.68487804878048786</v>
      </c>
    </row>
    <row r="71" spans="1:4" s="61" customFormat="1" ht="13.5" thickBot="1">
      <c r="A71" s="37" t="s">
        <v>477</v>
      </c>
      <c r="B71" s="3">
        <v>269</v>
      </c>
      <c r="C71" s="3">
        <v>416</v>
      </c>
      <c r="D71" s="4">
        <f t="shared" si="3"/>
        <v>0.64663461538461542</v>
      </c>
    </row>
    <row r="72" spans="1:4" s="61" customFormat="1" ht="13.5" thickBot="1">
      <c r="A72" s="37" t="s">
        <v>478</v>
      </c>
      <c r="B72" s="3">
        <v>21</v>
      </c>
      <c r="C72" s="3">
        <v>33</v>
      </c>
      <c r="D72" s="4">
        <f t="shared" si="3"/>
        <v>0.63636363636363635</v>
      </c>
    </row>
    <row r="73" spans="1:4" s="61" customFormat="1" ht="13.5" thickBot="1">
      <c r="A73" s="37" t="s">
        <v>479</v>
      </c>
      <c r="B73" s="3">
        <v>5</v>
      </c>
      <c r="C73" s="3">
        <v>8</v>
      </c>
      <c r="D73" s="4">
        <f t="shared" si="3"/>
        <v>0.625</v>
      </c>
    </row>
    <row r="74" spans="1:4" s="61" customFormat="1" ht="13.5" thickBot="1">
      <c r="A74" s="37" t="s">
        <v>480</v>
      </c>
      <c r="B74" s="3">
        <v>13</v>
      </c>
      <c r="C74" s="3">
        <v>25</v>
      </c>
      <c r="D74" s="4">
        <f t="shared" si="3"/>
        <v>0.52</v>
      </c>
    </row>
    <row r="75" spans="1:4" s="61" customFormat="1" ht="13.5" thickBot="1">
      <c r="A75" s="37" t="s">
        <v>481</v>
      </c>
      <c r="B75" s="3">
        <v>32</v>
      </c>
      <c r="C75" s="3">
        <v>49</v>
      </c>
      <c r="D75" s="4">
        <f t="shared" si="3"/>
        <v>0.65306122448979587</v>
      </c>
    </row>
    <row r="76" spans="1:4" s="61" customFormat="1" ht="13.5" thickBot="1">
      <c r="A76" s="37" t="s">
        <v>61</v>
      </c>
      <c r="B76" s="3">
        <v>244</v>
      </c>
      <c r="C76" s="3">
        <v>382</v>
      </c>
      <c r="D76" s="4">
        <f t="shared" si="3"/>
        <v>0.63874345549738221</v>
      </c>
    </row>
    <row r="77" spans="1:4" s="61" customFormat="1" ht="13.5" thickBot="1">
      <c r="A77" s="1"/>
      <c r="B77" s="38"/>
      <c r="C77" s="38"/>
      <c r="D77" s="38"/>
    </row>
    <row r="78" spans="1:4" ht="12.75" customHeight="1" thickBot="1">
      <c r="A78" s="51" t="s">
        <v>527</v>
      </c>
      <c r="B78" s="21" t="s">
        <v>0</v>
      </c>
      <c r="C78" s="21" t="s">
        <v>1</v>
      </c>
      <c r="D78" s="21" t="s">
        <v>2</v>
      </c>
    </row>
    <row r="79" spans="1:4" ht="12.75" customHeight="1" thickBot="1">
      <c r="A79" s="2" t="s">
        <v>16</v>
      </c>
      <c r="B79" s="3">
        <v>1088</v>
      </c>
      <c r="C79" s="3">
        <v>1622</v>
      </c>
      <c r="D79" s="4">
        <f>B79/C79</f>
        <v>0.67077681874229345</v>
      </c>
    </row>
    <row r="80" spans="1:4" ht="12.75" customHeight="1" thickBot="1">
      <c r="A80" s="2" t="s">
        <v>17</v>
      </c>
      <c r="B80" s="3">
        <v>119</v>
      </c>
      <c r="C80" s="3">
        <v>211</v>
      </c>
      <c r="D80" s="4">
        <f t="shared" ref="D80:D81" si="4">B80/C80</f>
        <v>0.56398104265402849</v>
      </c>
    </row>
    <row r="81" spans="1:4" ht="12.75" customHeight="1" thickBot="1">
      <c r="A81" s="2" t="s">
        <v>18</v>
      </c>
      <c r="B81" s="3">
        <v>93</v>
      </c>
      <c r="C81" s="3">
        <v>128</v>
      </c>
      <c r="D81" s="4">
        <f t="shared" si="4"/>
        <v>0.7265625</v>
      </c>
    </row>
    <row r="82" spans="1:4" ht="12.75" customHeight="1" thickBot="1">
      <c r="A82" s="1" t="s">
        <v>4</v>
      </c>
    </row>
    <row r="83" spans="1:4" ht="12.75" customHeight="1" thickBot="1">
      <c r="A83" s="51" t="s">
        <v>528</v>
      </c>
      <c r="B83" s="37" t="s">
        <v>0</v>
      </c>
      <c r="C83" s="37" t="s">
        <v>1</v>
      </c>
      <c r="D83" s="37" t="s">
        <v>2</v>
      </c>
    </row>
    <row r="84" spans="1:4" ht="12.75" customHeight="1" thickBot="1">
      <c r="A84" s="37" t="s">
        <v>296</v>
      </c>
      <c r="B84" s="3">
        <v>114</v>
      </c>
      <c r="C84" s="3">
        <v>172</v>
      </c>
      <c r="D84" s="4">
        <f>B84/C84</f>
        <v>0.66279069767441856</v>
      </c>
    </row>
    <row r="85" spans="1:4" ht="12.75" customHeight="1" thickBot="1">
      <c r="A85" s="37" t="s">
        <v>297</v>
      </c>
      <c r="B85" s="3">
        <v>1186</v>
      </c>
      <c r="C85" s="3">
        <v>1789</v>
      </c>
      <c r="D85" s="4">
        <f>B85/C85</f>
        <v>0.66294019005030747</v>
      </c>
    </row>
    <row r="86" spans="1:4" s="12" customFormat="1" ht="12.75" customHeight="1" thickBot="1">
      <c r="A86" s="22"/>
      <c r="B86" s="39"/>
      <c r="C86" s="39"/>
      <c r="D86" s="39"/>
    </row>
    <row r="87" spans="1:4" ht="12.75" customHeight="1" thickBot="1">
      <c r="A87" s="51" t="s">
        <v>529</v>
      </c>
      <c r="B87" s="37" t="s">
        <v>0</v>
      </c>
      <c r="C87" s="37" t="s">
        <v>1</v>
      </c>
      <c r="D87" s="37" t="s">
        <v>2</v>
      </c>
    </row>
    <row r="88" spans="1:4" ht="12.75" customHeight="1" thickBot="1">
      <c r="A88" s="37" t="s">
        <v>294</v>
      </c>
      <c r="B88" s="3">
        <v>57</v>
      </c>
      <c r="C88" s="3">
        <v>82</v>
      </c>
      <c r="D88" s="4">
        <f>B88/C88</f>
        <v>0.69512195121951215</v>
      </c>
    </row>
    <row r="89" spans="1:4" ht="12.75" customHeight="1" thickBot="1">
      <c r="A89" s="37" t="s">
        <v>295</v>
      </c>
      <c r="B89" s="3">
        <v>1243</v>
      </c>
      <c r="C89" s="3">
        <v>1879</v>
      </c>
      <c r="D89" s="4">
        <f>B89/C89</f>
        <v>0.66152208621607234</v>
      </c>
    </row>
    <row r="90" spans="1:4" ht="12.75" customHeight="1" thickBot="1">
      <c r="B90"/>
      <c r="C90"/>
      <c r="D90"/>
    </row>
    <row r="91" spans="1:4" ht="12.75" customHeight="1" thickBot="1">
      <c r="A91" s="51" t="s">
        <v>530</v>
      </c>
      <c r="B91" s="37" t="s">
        <v>0</v>
      </c>
      <c r="C91" s="37" t="s">
        <v>1</v>
      </c>
      <c r="D91" s="37" t="s">
        <v>2</v>
      </c>
    </row>
    <row r="92" spans="1:4" ht="12.75" customHeight="1" thickBot="1">
      <c r="A92" s="37" t="s">
        <v>302</v>
      </c>
      <c r="B92" s="3">
        <v>341</v>
      </c>
      <c r="C92" s="3">
        <v>568</v>
      </c>
      <c r="D92" s="4">
        <f>B92/C92</f>
        <v>0.60035211267605637</v>
      </c>
    </row>
    <row r="93" spans="1:4" ht="12.75" customHeight="1" thickBot="1">
      <c r="A93" s="37" t="s">
        <v>303</v>
      </c>
      <c r="B93" s="3">
        <v>959</v>
      </c>
      <c r="C93" s="3">
        <v>1393</v>
      </c>
      <c r="D93" s="4">
        <f>B93/C93</f>
        <v>0.68844221105527637</v>
      </c>
    </row>
    <row r="94" spans="1:4" ht="12.75" customHeight="1" thickBot="1">
      <c r="B94"/>
      <c r="C94"/>
      <c r="D94"/>
    </row>
    <row r="95" spans="1:4" ht="12.75" customHeight="1" thickBot="1">
      <c r="A95" s="51" t="s">
        <v>531</v>
      </c>
      <c r="B95" s="37" t="s">
        <v>0</v>
      </c>
      <c r="C95" s="37" t="s">
        <v>1</v>
      </c>
      <c r="D95" s="37" t="s">
        <v>2</v>
      </c>
    </row>
    <row r="96" spans="1:4" ht="12.75" customHeight="1" thickBot="1">
      <c r="A96" s="37" t="s">
        <v>462</v>
      </c>
      <c r="B96" s="3">
        <v>451</v>
      </c>
      <c r="C96" s="3">
        <v>689</v>
      </c>
      <c r="D96" s="4">
        <f>B96/C96</f>
        <v>0.65457184325108853</v>
      </c>
    </row>
    <row r="97" spans="1:6" ht="12.75" customHeight="1" thickBot="1">
      <c r="A97" s="9">
        <v>19</v>
      </c>
      <c r="B97" s="3">
        <v>773</v>
      </c>
      <c r="C97" s="3">
        <v>1141</v>
      </c>
      <c r="D97" s="4">
        <f>B97/C97</f>
        <v>0.67747589833479405</v>
      </c>
    </row>
    <row r="98" spans="1:6" ht="12.75" customHeight="1" thickBot="1">
      <c r="A98" s="9">
        <v>20</v>
      </c>
      <c r="B98" s="3">
        <v>39</v>
      </c>
      <c r="C98" s="3">
        <v>71</v>
      </c>
      <c r="D98" s="4">
        <f t="shared" ref="D98:D99" si="5">B98/C98</f>
        <v>0.54929577464788737</v>
      </c>
    </row>
    <row r="99" spans="1:6" ht="12.75" customHeight="1" thickBot="1">
      <c r="A99" s="9" t="s">
        <v>463</v>
      </c>
      <c r="B99" s="3">
        <v>37</v>
      </c>
      <c r="C99" s="3">
        <v>60</v>
      </c>
      <c r="D99" s="4">
        <f t="shared" si="5"/>
        <v>0.6166666666666667</v>
      </c>
    </row>
    <row r="100" spans="1:6" ht="12.75" customHeight="1" thickBot="1">
      <c r="B100"/>
      <c r="C100"/>
      <c r="D100"/>
    </row>
    <row r="101" spans="1:6" ht="12.75" customHeight="1" thickBot="1">
      <c r="A101" s="51" t="s">
        <v>532</v>
      </c>
      <c r="B101" s="37" t="s">
        <v>0</v>
      </c>
      <c r="C101" s="37" t="s">
        <v>1</v>
      </c>
      <c r="D101" s="37" t="s">
        <v>2</v>
      </c>
    </row>
    <row r="102" spans="1:6" ht="12.75" customHeight="1" thickBot="1">
      <c r="A102" s="37" t="s">
        <v>296</v>
      </c>
      <c r="B102" s="3">
        <v>6</v>
      </c>
      <c r="C102" s="3">
        <v>14</v>
      </c>
      <c r="D102" s="4">
        <f>B102/C102</f>
        <v>0.42857142857142855</v>
      </c>
    </row>
    <row r="103" spans="1:6" ht="12.75" customHeight="1" thickBot="1">
      <c r="A103" s="9" t="s">
        <v>297</v>
      </c>
      <c r="B103" s="3">
        <v>1294</v>
      </c>
      <c r="C103" s="3">
        <v>1947</v>
      </c>
      <c r="D103" s="4">
        <f>B103/C103</f>
        <v>0.66461222393425778</v>
      </c>
    </row>
    <row r="106" spans="1:6" s="12" customFormat="1" ht="12.75" customHeight="1">
      <c r="A106"/>
      <c r="B106" s="38"/>
      <c r="C106" s="38"/>
      <c r="D106" s="38"/>
      <c r="E106"/>
      <c r="F106"/>
    </row>
  </sheetData>
  <sheetProtection algorithmName="SHA-512" hashValue="nSDrzj/NK7iSYHsSKig9o50GVvbVSO+Wwii35iiiY895Ug4zHqZjqAPgEv3FxDg9rRC5kNJIjrHWw5FBAiRFvA==" saltValue="ILMHszKPV9PV3PIKGe14qg==" spinCount="100000" sheet="1" objects="1" scenarios="1"/>
  <pageMargins left="0.7" right="0.7" top="0.75" bottom="0.75" header="0.3" footer="0.3"/>
  <pageSetup orientation="portrait" r:id="rId1"/>
  <headerFooter>
    <oddFooter>&amp;L&amp;8IR &amp;D &amp;F&amp;R&amp;8&amp;P of &amp;N</oddFooter>
  </headerFooter>
  <rowBreaks count="3" manualBreakCount="3">
    <brk id="17" max="16383" man="1"/>
    <brk id="58" max="16383" man="1"/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2"/>
  <sheetViews>
    <sheetView showGridLines="0" zoomScaleNormal="100" zoomScaleSheetLayoutView="100" workbookViewId="0">
      <selection activeCell="A3" sqref="A3"/>
    </sheetView>
  </sheetViews>
  <sheetFormatPr defaultRowHeight="12.75"/>
  <cols>
    <col min="1" max="1" width="30.28515625" customWidth="1"/>
    <col min="2" max="2" width="7.28515625" style="38" customWidth="1"/>
    <col min="3" max="3" width="5.85546875" style="38" customWidth="1"/>
    <col min="4" max="4" width="8.85546875" style="38" customWidth="1"/>
    <col min="5" max="5" width="8.28515625" style="8" bestFit="1" customWidth="1"/>
    <col min="6" max="6" width="5.7109375" bestFit="1" customWidth="1"/>
    <col min="7" max="7" width="5.42578125" customWidth="1"/>
    <col min="8" max="8" width="5.85546875" customWidth="1"/>
  </cols>
  <sheetData>
    <row r="1" spans="1:9" s="18" customFormat="1" ht="18">
      <c r="A1" s="54" t="s">
        <v>322</v>
      </c>
      <c r="B1" s="38"/>
      <c r="C1" s="38"/>
      <c r="D1" s="38"/>
      <c r="E1" s="30"/>
    </row>
    <row r="2" spans="1:9" s="18" customFormat="1" ht="13.5" thickBot="1">
      <c r="B2" s="38"/>
      <c r="C2" s="38"/>
      <c r="D2" s="38"/>
      <c r="E2" s="29"/>
    </row>
    <row r="3" spans="1:9" s="18" customFormat="1" ht="13.5" thickBot="1">
      <c r="A3" s="51" t="s">
        <v>518</v>
      </c>
      <c r="B3" s="21" t="s">
        <v>0</v>
      </c>
      <c r="C3" s="21" t="s">
        <v>1</v>
      </c>
      <c r="D3" s="21" t="s">
        <v>2</v>
      </c>
      <c r="E3" s="30"/>
    </row>
    <row r="4" spans="1:9" s="59" customFormat="1" ht="13.5" thickBot="1">
      <c r="A4" s="11" t="s">
        <v>613</v>
      </c>
      <c r="B4" s="3">
        <v>48</v>
      </c>
      <c r="C4" s="3">
        <v>65</v>
      </c>
      <c r="D4" s="4">
        <f>B4/C4</f>
        <v>0.7384615384615385</v>
      </c>
      <c r="E4" s="30"/>
    </row>
    <row r="5" spans="1:9" s="18" customFormat="1" ht="13.5" thickBot="1">
      <c r="A5" s="11" t="s">
        <v>612</v>
      </c>
      <c r="B5" s="3">
        <v>54</v>
      </c>
      <c r="C5" s="3">
        <v>66</v>
      </c>
      <c r="D5" s="4">
        <f>B5/C5</f>
        <v>0.81818181818181823</v>
      </c>
      <c r="E5"/>
    </row>
    <row r="6" spans="1:9" s="18" customFormat="1" ht="13.5" thickBot="1">
      <c r="A6" s="11" t="s">
        <v>614</v>
      </c>
      <c r="B6" s="3">
        <v>410</v>
      </c>
      <c r="C6" s="3">
        <v>558</v>
      </c>
      <c r="D6" s="4">
        <f>B6/C6</f>
        <v>0.73476702508960579</v>
      </c>
      <c r="E6"/>
      <c r="I6" s="53"/>
    </row>
    <row r="7" spans="1:9" s="61" customFormat="1" ht="13.5" thickBot="1">
      <c r="A7" s="11" t="s">
        <v>615</v>
      </c>
      <c r="B7" s="3">
        <v>890</v>
      </c>
      <c r="C7" s="3">
        <v>1403</v>
      </c>
      <c r="D7" s="4">
        <f>B7/C7</f>
        <v>0.6343549536707056</v>
      </c>
      <c r="I7" s="53"/>
    </row>
    <row r="8" spans="1:9" s="59" customFormat="1" ht="13.5" thickBot="1">
      <c r="A8" s="65"/>
      <c r="B8" s="33"/>
      <c r="C8" s="33"/>
      <c r="D8" s="34"/>
      <c r="I8" s="53"/>
    </row>
    <row r="9" spans="1:9" s="59" customFormat="1" ht="13.5" thickBot="1">
      <c r="A9" s="51" t="s">
        <v>597</v>
      </c>
      <c r="B9" s="21" t="s">
        <v>0</v>
      </c>
      <c r="C9" s="21" t="s">
        <v>1</v>
      </c>
      <c r="D9" s="21" t="s">
        <v>2</v>
      </c>
      <c r="I9" s="53"/>
    </row>
    <row r="10" spans="1:9" s="59" customFormat="1" ht="13.5" thickBot="1">
      <c r="A10" s="11" t="s">
        <v>296</v>
      </c>
      <c r="B10" s="3">
        <v>54</v>
      </c>
      <c r="C10" s="3">
        <v>74</v>
      </c>
      <c r="D10" s="4">
        <f t="shared" ref="D10:D11" si="0">B10/C10</f>
        <v>0.72972972972972971</v>
      </c>
      <c r="I10" s="53"/>
    </row>
    <row r="11" spans="1:9" s="59" customFormat="1" ht="13.5" thickBot="1">
      <c r="A11" s="41" t="s">
        <v>297</v>
      </c>
      <c r="B11" s="3">
        <v>1246</v>
      </c>
      <c r="C11" s="3">
        <v>1887</v>
      </c>
      <c r="D11" s="4">
        <f t="shared" si="0"/>
        <v>0.66030736618971908</v>
      </c>
      <c r="I11" s="53"/>
    </row>
    <row r="12" spans="1:9" s="18" customFormat="1" ht="13.5" thickBot="1">
      <c r="B12" s="38"/>
      <c r="C12" s="38"/>
      <c r="D12" s="38"/>
      <c r="E12"/>
    </row>
    <row r="13" spans="1:9" s="59" customFormat="1" ht="13.5" thickBot="1">
      <c r="A13" s="51" t="s">
        <v>519</v>
      </c>
      <c r="B13" s="21" t="s">
        <v>0</v>
      </c>
      <c r="C13" s="21" t="s">
        <v>1</v>
      </c>
      <c r="D13" s="21" t="s">
        <v>2</v>
      </c>
    </row>
    <row r="14" spans="1:9" s="59" customFormat="1" ht="13.5" thickBot="1">
      <c r="A14" s="37" t="s">
        <v>335</v>
      </c>
      <c r="B14" s="3"/>
      <c r="C14" s="3"/>
      <c r="D14" s="4"/>
    </row>
    <row r="15" spans="1:9" s="59" customFormat="1" ht="13.5" thickBot="1">
      <c r="A15" s="60" t="s">
        <v>333</v>
      </c>
      <c r="B15" s="3">
        <v>25</v>
      </c>
      <c r="C15" s="3">
        <v>31</v>
      </c>
      <c r="D15" s="4">
        <f>B15/C15</f>
        <v>0.80645161290322576</v>
      </c>
    </row>
    <row r="16" spans="1:9" s="59" customFormat="1" ht="13.5" thickBot="1">
      <c r="A16" s="60" t="s">
        <v>334</v>
      </c>
      <c r="B16" s="3">
        <v>1275</v>
      </c>
      <c r="C16" s="3">
        <v>1930</v>
      </c>
      <c r="D16" s="4">
        <f>B16/C16</f>
        <v>0.6606217616580311</v>
      </c>
    </row>
    <row r="17" spans="1:5" s="59" customFormat="1" ht="13.5" thickBot="1">
      <c r="A17" s="37" t="s">
        <v>336</v>
      </c>
      <c r="B17" s="3"/>
      <c r="C17" s="3"/>
      <c r="D17" s="4"/>
    </row>
    <row r="18" spans="1:5" s="59" customFormat="1" ht="13.5" thickBot="1">
      <c r="A18" s="60" t="s">
        <v>313</v>
      </c>
      <c r="B18" s="3">
        <v>262</v>
      </c>
      <c r="C18" s="3">
        <v>382</v>
      </c>
      <c r="D18" s="4">
        <f t="shared" ref="D18:D22" si="1">B18/C18</f>
        <v>0.68586387434554974</v>
      </c>
    </row>
    <row r="19" spans="1:5" s="59" customFormat="1" ht="13.5" thickBot="1">
      <c r="A19" s="60" t="s">
        <v>314</v>
      </c>
      <c r="B19" s="3">
        <v>1038</v>
      </c>
      <c r="C19" s="3">
        <v>1579</v>
      </c>
      <c r="D19" s="4">
        <f t="shared" si="1"/>
        <v>0.65737808739708681</v>
      </c>
    </row>
    <row r="20" spans="1:5" s="59" customFormat="1" ht="13.5" thickBot="1">
      <c r="A20" s="37" t="s">
        <v>337</v>
      </c>
      <c r="B20" s="3"/>
      <c r="C20" s="3"/>
      <c r="D20" s="4"/>
    </row>
    <row r="21" spans="1:5" s="59" customFormat="1" ht="13.5" thickBot="1">
      <c r="A21" s="60" t="s">
        <v>338</v>
      </c>
      <c r="B21" s="3">
        <v>2</v>
      </c>
      <c r="C21" s="3">
        <v>2</v>
      </c>
      <c r="D21" s="4">
        <f t="shared" si="1"/>
        <v>1</v>
      </c>
    </row>
    <row r="22" spans="1:5" s="59" customFormat="1" ht="13.5" thickBot="1">
      <c r="A22" s="60" t="s">
        <v>339</v>
      </c>
      <c r="B22" s="3">
        <v>1298</v>
      </c>
      <c r="C22" s="3">
        <v>1959</v>
      </c>
      <c r="D22" s="4">
        <f t="shared" si="1"/>
        <v>0.66258295048494131</v>
      </c>
    </row>
    <row r="23" spans="1:5" s="59" customFormat="1" ht="13.5" thickBot="1">
      <c r="B23" s="38"/>
      <c r="C23" s="38"/>
      <c r="D23" s="38"/>
    </row>
    <row r="24" spans="1:5" s="18" customFormat="1" ht="13.5" thickBot="1">
      <c r="A24" s="51" t="s">
        <v>598</v>
      </c>
      <c r="B24" s="21" t="s">
        <v>0</v>
      </c>
      <c r="C24" s="21" t="s">
        <v>1</v>
      </c>
      <c r="D24" s="21" t="s">
        <v>2</v>
      </c>
      <c r="E24"/>
    </row>
    <row r="25" spans="1:5" s="61" customFormat="1" ht="13.5" thickBot="1">
      <c r="A25" s="41" t="s">
        <v>313</v>
      </c>
      <c r="B25" s="3">
        <v>74</v>
      </c>
      <c r="C25" s="3">
        <v>100</v>
      </c>
      <c r="D25" s="4">
        <f>B25/C25</f>
        <v>0.74</v>
      </c>
    </row>
    <row r="26" spans="1:5" s="61" customFormat="1" ht="13.5" thickBot="1">
      <c r="A26" s="41" t="s">
        <v>314</v>
      </c>
      <c r="B26" s="3">
        <v>1226</v>
      </c>
      <c r="C26" s="3">
        <v>1861</v>
      </c>
      <c r="D26" s="4">
        <f>B26/C26</f>
        <v>0.65878559914024715</v>
      </c>
    </row>
    <row r="27" spans="1:5" s="61" customFormat="1" ht="13.5" thickBot="1">
      <c r="A27" s="30"/>
      <c r="B27" s="38"/>
      <c r="C27" s="38"/>
      <c r="D27" s="38"/>
    </row>
    <row r="28" spans="1:5" s="39" customFormat="1" ht="13.5" thickBot="1">
      <c r="A28" s="51" t="s">
        <v>599</v>
      </c>
      <c r="B28" s="21" t="s">
        <v>0</v>
      </c>
      <c r="C28" s="21" t="s">
        <v>1</v>
      </c>
      <c r="D28" s="21" t="s">
        <v>2</v>
      </c>
      <c r="E28" s="9" t="s">
        <v>460</v>
      </c>
    </row>
    <row r="29" spans="1:5" s="61" customFormat="1" ht="13.5" thickBot="1">
      <c r="A29" s="37" t="s">
        <v>349</v>
      </c>
      <c r="B29" s="28">
        <v>463</v>
      </c>
      <c r="C29" s="28">
        <v>786</v>
      </c>
      <c r="D29" s="57">
        <f>B29/C29</f>
        <v>0.58905852417302795</v>
      </c>
      <c r="E29" s="57">
        <f>B29/1961</f>
        <v>0.23610402855685875</v>
      </c>
    </row>
    <row r="30" spans="1:5" s="39" customFormat="1" ht="13.5" thickBot="1">
      <c r="A30" s="37" t="s">
        <v>350</v>
      </c>
      <c r="B30" s="3">
        <v>837</v>
      </c>
      <c r="C30" s="3">
        <v>1175</v>
      </c>
      <c r="D30" s="4">
        <f>B30/C30</f>
        <v>0.7123404255319149</v>
      </c>
      <c r="E30" s="57">
        <f t="shared" ref="E30:E53" si="2">B30/1961</f>
        <v>0.4268230494645589</v>
      </c>
    </row>
    <row r="31" spans="1:5" s="39" customFormat="1" ht="13.5" thickBot="1">
      <c r="A31" s="49" t="s">
        <v>300</v>
      </c>
      <c r="B31" s="3">
        <v>153</v>
      </c>
      <c r="C31" s="3">
        <v>217</v>
      </c>
      <c r="D31" s="4">
        <f t="shared" ref="D31:D32" si="3">B31/C31</f>
        <v>0.70506912442396308</v>
      </c>
      <c r="E31" s="57">
        <f t="shared" si="2"/>
        <v>7.8021417644059149E-2</v>
      </c>
    </row>
    <row r="32" spans="1:5" s="59" customFormat="1" ht="13.5" thickBot="1">
      <c r="A32" s="50" t="s">
        <v>328</v>
      </c>
      <c r="B32" s="3">
        <v>1147</v>
      </c>
      <c r="C32" s="3">
        <v>1744</v>
      </c>
      <c r="D32" s="4">
        <f t="shared" si="3"/>
        <v>0.65768348623853212</v>
      </c>
      <c r="E32" s="57">
        <f t="shared" si="2"/>
        <v>0.58490566037735847</v>
      </c>
    </row>
    <row r="33" spans="1:5" s="39" customFormat="1" ht="13.5" thickBot="1">
      <c r="A33" s="50" t="s">
        <v>347</v>
      </c>
      <c r="B33" s="3">
        <v>85</v>
      </c>
      <c r="C33" s="3">
        <v>125</v>
      </c>
      <c r="D33" s="4">
        <f t="shared" ref="D33:D39" si="4">B33/C33</f>
        <v>0.68</v>
      </c>
      <c r="E33" s="57">
        <f t="shared" si="2"/>
        <v>4.3345232024477306E-2</v>
      </c>
    </row>
    <row r="34" spans="1:5" s="39" customFormat="1" ht="13.5" thickBot="1">
      <c r="A34" s="50" t="s">
        <v>596</v>
      </c>
      <c r="B34" s="3">
        <v>46</v>
      </c>
      <c r="C34" s="3">
        <v>66</v>
      </c>
      <c r="D34" s="4">
        <f t="shared" si="4"/>
        <v>0.69696969696969702</v>
      </c>
      <c r="E34" s="57">
        <f t="shared" si="2"/>
        <v>2.3457419683834777E-2</v>
      </c>
    </row>
    <row r="35" spans="1:5" s="61" customFormat="1" ht="13.5" thickBot="1">
      <c r="A35" s="50" t="s">
        <v>595</v>
      </c>
      <c r="B35" s="3">
        <v>22</v>
      </c>
      <c r="C35" s="3">
        <v>26</v>
      </c>
      <c r="D35" s="4">
        <f t="shared" si="4"/>
        <v>0.84615384615384615</v>
      </c>
      <c r="E35" s="57">
        <f t="shared" si="2"/>
        <v>1.1218765935747067E-2</v>
      </c>
    </row>
    <row r="36" spans="1:5" s="39" customFormat="1" ht="13.5" thickBot="1">
      <c r="A36" s="49" t="s">
        <v>298</v>
      </c>
      <c r="B36" s="3">
        <v>274</v>
      </c>
      <c r="C36" s="3">
        <v>398</v>
      </c>
      <c r="D36" s="4">
        <f t="shared" si="4"/>
        <v>0.68844221105527637</v>
      </c>
      <c r="E36" s="57">
        <f t="shared" si="2"/>
        <v>0.13972463029066803</v>
      </c>
    </row>
    <row r="37" spans="1:5" s="59" customFormat="1" ht="13.5" thickBot="1">
      <c r="A37" s="50" t="s">
        <v>328</v>
      </c>
      <c r="B37" s="3">
        <v>1026</v>
      </c>
      <c r="C37" s="3">
        <v>1563</v>
      </c>
      <c r="D37" s="4">
        <f t="shared" si="4"/>
        <v>0.65642994241842612</v>
      </c>
      <c r="E37" s="57">
        <f t="shared" si="2"/>
        <v>0.52320244773074964</v>
      </c>
    </row>
    <row r="38" spans="1:5" s="39" customFormat="1" ht="13.5" thickBot="1">
      <c r="A38" s="50" t="s">
        <v>347</v>
      </c>
      <c r="B38" s="3">
        <v>144</v>
      </c>
      <c r="C38" s="3">
        <v>215</v>
      </c>
      <c r="D38" s="4">
        <f t="shared" si="4"/>
        <v>0.66976744186046511</v>
      </c>
      <c r="E38" s="57">
        <f t="shared" si="2"/>
        <v>7.3431922488526258E-2</v>
      </c>
    </row>
    <row r="39" spans="1:5" s="39" customFormat="1" ht="13.5" thickBot="1">
      <c r="A39" s="50" t="s">
        <v>348</v>
      </c>
      <c r="B39" s="3">
        <v>130</v>
      </c>
      <c r="C39" s="3">
        <v>183</v>
      </c>
      <c r="D39" s="4">
        <f t="shared" si="4"/>
        <v>0.7103825136612022</v>
      </c>
      <c r="E39" s="57">
        <f t="shared" si="2"/>
        <v>6.6292707802141762E-2</v>
      </c>
    </row>
    <row r="40" spans="1:5" s="39" customFormat="1" ht="13.5" thickBot="1">
      <c r="A40" s="49" t="s">
        <v>299</v>
      </c>
      <c r="B40" s="3">
        <v>375</v>
      </c>
      <c r="C40" s="3">
        <v>513</v>
      </c>
      <c r="D40" s="4">
        <f t="shared" ref="D40:D53" si="5">B40/C40</f>
        <v>0.73099415204678364</v>
      </c>
      <c r="E40" s="57">
        <f t="shared" si="2"/>
        <v>0.19122896481387047</v>
      </c>
    </row>
    <row r="41" spans="1:5" s="59" customFormat="1" ht="13.5" thickBot="1">
      <c r="A41" s="50" t="s">
        <v>328</v>
      </c>
      <c r="B41" s="3">
        <v>925</v>
      </c>
      <c r="C41" s="3">
        <v>1448</v>
      </c>
      <c r="D41" s="4">
        <f t="shared" si="5"/>
        <v>0.63881215469613262</v>
      </c>
      <c r="E41" s="57">
        <f t="shared" si="2"/>
        <v>0.47169811320754718</v>
      </c>
    </row>
    <row r="42" spans="1:5" s="39" customFormat="1" ht="13.5" thickBot="1">
      <c r="A42" s="50" t="s">
        <v>347</v>
      </c>
      <c r="B42" s="3">
        <v>203</v>
      </c>
      <c r="C42" s="3">
        <v>288</v>
      </c>
      <c r="D42" s="4">
        <f t="shared" si="5"/>
        <v>0.70486111111111116</v>
      </c>
      <c r="E42" s="57">
        <f t="shared" si="2"/>
        <v>0.10351861295257522</v>
      </c>
    </row>
    <row r="43" spans="1:5" s="39" customFormat="1" ht="13.5" thickBot="1">
      <c r="A43" s="50" t="s">
        <v>348</v>
      </c>
      <c r="B43" s="3">
        <v>172</v>
      </c>
      <c r="C43" s="3">
        <v>225</v>
      </c>
      <c r="D43" s="4">
        <f t="shared" si="5"/>
        <v>0.76444444444444448</v>
      </c>
      <c r="E43" s="57">
        <f t="shared" si="2"/>
        <v>8.7710351861295263E-2</v>
      </c>
    </row>
    <row r="44" spans="1:5" s="39" customFormat="1" ht="13.5" thickBot="1">
      <c r="A44" s="49" t="s">
        <v>317</v>
      </c>
      <c r="B44" s="3">
        <v>216</v>
      </c>
      <c r="C44" s="3">
        <v>280</v>
      </c>
      <c r="D44" s="4">
        <f t="shared" si="5"/>
        <v>0.77142857142857146</v>
      </c>
      <c r="E44" s="57">
        <f t="shared" si="2"/>
        <v>0.11014788373278939</v>
      </c>
    </row>
    <row r="45" spans="1:5" s="59" customFormat="1" ht="13.5" thickBot="1">
      <c r="A45" s="50" t="s">
        <v>328</v>
      </c>
      <c r="B45" s="3">
        <v>1084</v>
      </c>
      <c r="C45" s="3">
        <v>1681</v>
      </c>
      <c r="D45" s="4">
        <f t="shared" si="5"/>
        <v>0.644854253420583</v>
      </c>
      <c r="E45" s="57">
        <f t="shared" si="2"/>
        <v>0.55277919428862821</v>
      </c>
    </row>
    <row r="46" spans="1:5" s="39" customFormat="1" ht="13.5" thickBot="1">
      <c r="A46" s="50" t="s">
        <v>347</v>
      </c>
      <c r="B46" s="3">
        <v>88</v>
      </c>
      <c r="C46" s="3">
        <v>112</v>
      </c>
      <c r="D46" s="4">
        <f t="shared" si="5"/>
        <v>0.7857142857142857</v>
      </c>
      <c r="E46" s="57">
        <f t="shared" si="2"/>
        <v>4.4875063742988268E-2</v>
      </c>
    </row>
    <row r="47" spans="1:5" s="39" customFormat="1" ht="13.5" thickBot="1">
      <c r="A47" s="50" t="s">
        <v>596</v>
      </c>
      <c r="B47" s="3">
        <v>71</v>
      </c>
      <c r="C47" s="3">
        <v>95</v>
      </c>
      <c r="D47" s="4">
        <f t="shared" si="5"/>
        <v>0.74736842105263157</v>
      </c>
      <c r="E47" s="57">
        <f t="shared" si="2"/>
        <v>3.6206017338092811E-2</v>
      </c>
    </row>
    <row r="48" spans="1:5" s="61" customFormat="1" ht="13.5" thickBot="1">
      <c r="A48" s="50" t="s">
        <v>595</v>
      </c>
      <c r="B48" s="3">
        <v>57</v>
      </c>
      <c r="C48" s="3">
        <v>73</v>
      </c>
      <c r="D48" s="4">
        <f t="shared" si="5"/>
        <v>0.78082191780821919</v>
      </c>
      <c r="E48" s="57">
        <f t="shared" si="2"/>
        <v>2.9066802651708312E-2</v>
      </c>
    </row>
    <row r="49" spans="1:5" s="56" customFormat="1" ht="13.5" thickBot="1">
      <c r="A49" s="49" t="s">
        <v>329</v>
      </c>
      <c r="B49" s="3">
        <v>320</v>
      </c>
      <c r="C49" s="3">
        <v>431</v>
      </c>
      <c r="D49" s="4">
        <f t="shared" si="5"/>
        <v>0.74245939675174011</v>
      </c>
      <c r="E49" s="57">
        <f t="shared" si="2"/>
        <v>0.16318204997450281</v>
      </c>
    </row>
    <row r="50" spans="1:5" s="59" customFormat="1" ht="13.5" thickBot="1">
      <c r="A50" s="50" t="s">
        <v>328</v>
      </c>
      <c r="B50" s="3">
        <v>980</v>
      </c>
      <c r="C50" s="3">
        <v>1529</v>
      </c>
      <c r="D50" s="4">
        <f t="shared" si="5"/>
        <v>0.64094179202092871</v>
      </c>
      <c r="E50" s="57">
        <f t="shared" si="2"/>
        <v>0.49974502804691484</v>
      </c>
    </row>
    <row r="51" spans="1:5" s="56" customFormat="1" ht="13.5" thickBot="1">
      <c r="A51" s="50" t="s">
        <v>347</v>
      </c>
      <c r="B51" s="3">
        <v>93</v>
      </c>
      <c r="C51" s="3">
        <v>135</v>
      </c>
      <c r="D51" s="4">
        <f t="shared" si="5"/>
        <v>0.68888888888888888</v>
      </c>
      <c r="E51" s="57">
        <f t="shared" si="2"/>
        <v>4.7424783273839879E-2</v>
      </c>
    </row>
    <row r="52" spans="1:5" s="61" customFormat="1" ht="13.5" thickBot="1">
      <c r="A52" s="50" t="s">
        <v>596</v>
      </c>
      <c r="B52" s="3">
        <v>110</v>
      </c>
      <c r="C52" s="3">
        <v>150</v>
      </c>
      <c r="D52" s="4">
        <f t="shared" si="5"/>
        <v>0.73333333333333328</v>
      </c>
      <c r="E52" s="57">
        <f t="shared" si="2"/>
        <v>5.6093829678735337E-2</v>
      </c>
    </row>
    <row r="53" spans="1:5" s="56" customFormat="1" ht="13.5" thickBot="1">
      <c r="A53" s="50" t="s">
        <v>595</v>
      </c>
      <c r="B53" s="3">
        <v>117</v>
      </c>
      <c r="C53" s="3">
        <v>147</v>
      </c>
      <c r="D53" s="4">
        <f t="shared" si="5"/>
        <v>0.79591836734693877</v>
      </c>
      <c r="E53" s="57">
        <f t="shared" si="2"/>
        <v>5.9663437021927591E-2</v>
      </c>
    </row>
    <row r="54" spans="1:5" s="39" customFormat="1" ht="13.5" thickBot="1"/>
    <row r="55" spans="1:5" s="39" customFormat="1" ht="13.5" thickBot="1">
      <c r="A55" s="51" t="s">
        <v>607</v>
      </c>
      <c r="B55" s="21" t="s">
        <v>0</v>
      </c>
      <c r="C55" s="21" t="s">
        <v>1</v>
      </c>
      <c r="D55" s="21" t="s">
        <v>2</v>
      </c>
    </row>
    <row r="56" spans="1:5" s="39" customFormat="1" ht="13.5" thickBot="1">
      <c r="A56" s="37" t="s">
        <v>608</v>
      </c>
      <c r="B56" s="3"/>
      <c r="C56" s="3"/>
      <c r="D56" s="4" t="e">
        <f>B56/C56</f>
        <v>#DIV/0!</v>
      </c>
    </row>
    <row r="57" spans="1:5" s="39" customFormat="1" ht="13.5" thickBot="1">
      <c r="A57" s="37" t="s">
        <v>608</v>
      </c>
      <c r="B57" s="3"/>
      <c r="C57" s="3"/>
      <c r="D57" s="4" t="e">
        <f t="shared" ref="D57" si="6">B57/C57</f>
        <v>#DIV/0!</v>
      </c>
    </row>
    <row r="58" spans="1:5" s="39" customFormat="1" ht="13.5" thickBot="1">
      <c r="A58" s="22"/>
      <c r="B58" s="38"/>
      <c r="C58" s="38"/>
      <c r="D58" s="38"/>
    </row>
    <row r="59" spans="1:5" s="61" customFormat="1" ht="13.5" thickBot="1">
      <c r="A59" s="51" t="s">
        <v>605</v>
      </c>
      <c r="B59" s="21" t="s">
        <v>0</v>
      </c>
      <c r="C59" s="21" t="s">
        <v>1</v>
      </c>
      <c r="D59" s="21" t="s">
        <v>2</v>
      </c>
    </row>
    <row r="60" spans="1:5" s="61" customFormat="1" ht="13.5" thickBot="1">
      <c r="A60" s="37" t="s">
        <v>296</v>
      </c>
      <c r="B60" s="3">
        <v>18</v>
      </c>
      <c r="C60" s="3">
        <v>40</v>
      </c>
      <c r="D60" s="4">
        <f>B60/C60</f>
        <v>0.45</v>
      </c>
    </row>
    <row r="61" spans="1:5" s="61" customFormat="1" ht="13.5" thickBot="1">
      <c r="A61" s="37" t="s">
        <v>297</v>
      </c>
      <c r="B61" s="3">
        <v>1282</v>
      </c>
      <c r="C61" s="3">
        <v>1921</v>
      </c>
      <c r="D61" s="4">
        <f t="shared" ref="D61" si="7">B61/C61</f>
        <v>0.66736074960957836</v>
      </c>
    </row>
    <row r="62" spans="1:5" s="61" customFormat="1" ht="13.5" thickBot="1">
      <c r="A62" s="22"/>
      <c r="B62" s="38"/>
      <c r="C62" s="38"/>
      <c r="D62" s="38"/>
    </row>
    <row r="63" spans="1:5" s="40" customFormat="1" ht="13.5" thickBot="1">
      <c r="A63" s="51" t="s">
        <v>611</v>
      </c>
      <c r="B63" s="21" t="s">
        <v>0</v>
      </c>
      <c r="C63" s="21" t="s">
        <v>1</v>
      </c>
      <c r="D63" s="21" t="s">
        <v>2</v>
      </c>
    </row>
    <row r="64" spans="1:5" s="40" customFormat="1" ht="13.5" thickBot="1">
      <c r="A64" s="37" t="s">
        <v>296</v>
      </c>
      <c r="B64" s="3">
        <v>26</v>
      </c>
      <c r="C64" s="3">
        <v>49</v>
      </c>
      <c r="D64" s="4">
        <f>B64/C64</f>
        <v>0.53061224489795922</v>
      </c>
    </row>
    <row r="65" spans="1:5" s="40" customFormat="1" ht="13.5" thickBot="1">
      <c r="A65" s="37" t="s">
        <v>297</v>
      </c>
      <c r="B65" s="3">
        <v>1274</v>
      </c>
      <c r="C65" s="3">
        <v>1912</v>
      </c>
      <c r="D65" s="4">
        <f t="shared" ref="D65" si="8">B65/C65</f>
        <v>0.66631799163179917</v>
      </c>
    </row>
    <row r="66" spans="1:5" s="40" customFormat="1" ht="13.5" thickBot="1">
      <c r="A66" s="51"/>
      <c r="B66" s="64"/>
      <c r="C66" s="64"/>
      <c r="D66" s="64"/>
    </row>
    <row r="67" spans="1:5" s="39" customFormat="1" ht="13.5" thickBot="1">
      <c r="A67" s="51" t="s">
        <v>606</v>
      </c>
      <c r="B67" s="21" t="s">
        <v>0</v>
      </c>
      <c r="C67" s="21" t="s">
        <v>1</v>
      </c>
      <c r="D67" s="21" t="s">
        <v>2</v>
      </c>
    </row>
    <row r="68" spans="1:5" ht="13.5" thickBot="1">
      <c r="A68" s="37" t="s">
        <v>609</v>
      </c>
      <c r="B68" s="3">
        <v>25</v>
      </c>
      <c r="C68" s="3">
        <v>29</v>
      </c>
      <c r="D68" s="4">
        <f>B68/C68</f>
        <v>0.86206896551724133</v>
      </c>
    </row>
    <row r="69" spans="1:5" ht="13.5" thickBot="1">
      <c r="A69" s="37" t="s">
        <v>332</v>
      </c>
      <c r="B69" s="3">
        <v>1275</v>
      </c>
      <c r="C69" s="3">
        <v>1932</v>
      </c>
      <c r="D69" s="4">
        <f t="shared" ref="D69" si="9">B69/C69</f>
        <v>0.65993788819875776</v>
      </c>
    </row>
    <row r="70" spans="1:5" ht="13.5" thickBot="1"/>
    <row r="71" spans="1:5" s="61" customFormat="1" ht="13.5" thickBot="1">
      <c r="A71" s="51" t="s">
        <v>600</v>
      </c>
      <c r="B71" s="21" t="s">
        <v>0</v>
      </c>
      <c r="C71" s="21" t="s">
        <v>1</v>
      </c>
      <c r="D71" s="21" t="s">
        <v>2</v>
      </c>
      <c r="E71" s="8"/>
    </row>
    <row r="72" spans="1:5" s="61" customFormat="1" ht="13.5" thickBot="1">
      <c r="A72" s="37" t="s">
        <v>332</v>
      </c>
      <c r="B72" s="3">
        <v>422</v>
      </c>
      <c r="C72" s="3">
        <v>675</v>
      </c>
      <c r="D72" s="4">
        <f>B72/C72</f>
        <v>0.62518518518518518</v>
      </c>
      <c r="E72" s="8"/>
    </row>
    <row r="73" spans="1:5" s="61" customFormat="1" ht="13.5" thickBot="1">
      <c r="A73" s="11" t="s">
        <v>304</v>
      </c>
      <c r="B73" s="3">
        <v>111</v>
      </c>
      <c r="C73" s="3">
        <v>182</v>
      </c>
      <c r="D73" s="4">
        <f t="shared" ref="D73" si="10">B73/C73</f>
        <v>0.60989010989010994</v>
      </c>
      <c r="E73" s="8"/>
    </row>
    <row r="74" spans="1:5" s="61" customFormat="1" ht="13.5" thickBot="1">
      <c r="A74" s="11" t="s">
        <v>305</v>
      </c>
      <c r="B74" s="3">
        <v>90</v>
      </c>
      <c r="C74" s="3">
        <v>131</v>
      </c>
      <c r="D74" s="4">
        <f t="shared" ref="D74:D79" si="11">B74/C74</f>
        <v>0.68702290076335881</v>
      </c>
      <c r="E74" s="8"/>
    </row>
    <row r="75" spans="1:5" s="61" customFormat="1" ht="13.5" thickBot="1">
      <c r="A75" s="11" t="s">
        <v>601</v>
      </c>
      <c r="B75" s="3">
        <v>55</v>
      </c>
      <c r="C75" s="3">
        <v>86</v>
      </c>
      <c r="D75" s="4">
        <f t="shared" si="11"/>
        <v>0.63953488372093026</v>
      </c>
      <c r="E75" s="8"/>
    </row>
    <row r="76" spans="1:5" s="61" customFormat="1" ht="13.5" thickBot="1">
      <c r="A76" s="11" t="s">
        <v>34</v>
      </c>
      <c r="B76" s="3">
        <v>56</v>
      </c>
      <c r="C76" s="3">
        <v>83</v>
      </c>
      <c r="D76" s="4">
        <f t="shared" si="11"/>
        <v>0.67469879518072284</v>
      </c>
      <c r="E76" s="8"/>
    </row>
    <row r="77" spans="1:5" s="61" customFormat="1" ht="13.5" thickBot="1">
      <c r="A77" s="11" t="s">
        <v>602</v>
      </c>
      <c r="B77" s="3">
        <v>144</v>
      </c>
      <c r="C77" s="3">
        <v>223</v>
      </c>
      <c r="D77" s="4">
        <f t="shared" si="11"/>
        <v>0.64573991031390132</v>
      </c>
      <c r="E77" s="8"/>
    </row>
    <row r="78" spans="1:5" s="61" customFormat="1" ht="13.5" thickBot="1">
      <c r="A78" s="11" t="s">
        <v>603</v>
      </c>
      <c r="B78" s="3">
        <v>203</v>
      </c>
      <c r="C78" s="3">
        <v>284</v>
      </c>
      <c r="D78" s="4">
        <f t="shared" si="11"/>
        <v>0.71478873239436624</v>
      </c>
      <c r="E78" s="8"/>
    </row>
    <row r="79" spans="1:5" s="61" customFormat="1" ht="13.5" thickBot="1">
      <c r="A79" s="11" t="s">
        <v>604</v>
      </c>
      <c r="B79" s="3">
        <v>219</v>
      </c>
      <c r="C79" s="3">
        <v>297</v>
      </c>
      <c r="D79" s="4">
        <f t="shared" si="11"/>
        <v>0.73737373737373735</v>
      </c>
      <c r="E79" s="8"/>
    </row>
    <row r="80" spans="1:5" s="61" customFormat="1" ht="13.5" thickBot="1">
      <c r="B80" s="38"/>
      <c r="C80" s="38"/>
      <c r="D80" s="38"/>
      <c r="E80" s="8"/>
    </row>
    <row r="81" spans="1:5" ht="13.5" thickBot="1">
      <c r="A81" s="51" t="s">
        <v>520</v>
      </c>
      <c r="B81" s="21" t="s">
        <v>0</v>
      </c>
      <c r="C81" s="21" t="s">
        <v>1</v>
      </c>
      <c r="D81" s="21" t="s">
        <v>2</v>
      </c>
      <c r="E81"/>
    </row>
    <row r="82" spans="1:5" s="58" customFormat="1" ht="13.5" thickBot="1">
      <c r="A82" s="11" t="s">
        <v>461</v>
      </c>
      <c r="B82" s="3">
        <v>86</v>
      </c>
      <c r="C82" s="3">
        <v>93</v>
      </c>
      <c r="D82" s="4">
        <f>B82/C82</f>
        <v>0.92473118279569888</v>
      </c>
    </row>
    <row r="83" spans="1:5" ht="13.5" thickBot="1">
      <c r="A83" s="41" t="s">
        <v>306</v>
      </c>
      <c r="B83" s="3">
        <v>1214</v>
      </c>
      <c r="C83" s="3">
        <v>1868</v>
      </c>
      <c r="D83" s="4">
        <f>B83/C83</f>
        <v>0.6498929336188437</v>
      </c>
      <c r="E83"/>
    </row>
    <row r="84" spans="1:5" s="58" customFormat="1" ht="13.5" thickBot="1"/>
    <row r="85" spans="1:5" s="58" customFormat="1" ht="13.5" thickBot="1">
      <c r="A85" s="51" t="s">
        <v>533</v>
      </c>
      <c r="B85" s="21" t="s">
        <v>0</v>
      </c>
      <c r="C85" s="21" t="s">
        <v>1</v>
      </c>
      <c r="D85" s="21" t="s">
        <v>2</v>
      </c>
    </row>
    <row r="86" spans="1:5" s="58" customFormat="1" ht="13.5" thickBot="1">
      <c r="A86" s="6" t="s">
        <v>353</v>
      </c>
      <c r="B86" s="15">
        <v>59</v>
      </c>
      <c r="C86" s="15">
        <v>80</v>
      </c>
      <c r="D86" s="4">
        <f t="shared" ref="D86:D100" si="12">B86/C86</f>
        <v>0.73750000000000004</v>
      </c>
    </row>
    <row r="87" spans="1:5" s="58" customFormat="1" ht="13.5" thickBot="1">
      <c r="A87" s="37" t="s">
        <v>213</v>
      </c>
      <c r="B87" s="15">
        <v>48</v>
      </c>
      <c r="C87" s="15">
        <v>73</v>
      </c>
      <c r="D87" s="4">
        <f t="shared" si="12"/>
        <v>0.65753424657534243</v>
      </c>
    </row>
    <row r="88" spans="1:5" s="58" customFormat="1" ht="13.5" thickBot="1">
      <c r="A88" s="13" t="s">
        <v>135</v>
      </c>
      <c r="B88" s="15">
        <v>51</v>
      </c>
      <c r="C88" s="15">
        <v>70</v>
      </c>
      <c r="D88" s="4">
        <f t="shared" si="12"/>
        <v>0.72857142857142854</v>
      </c>
    </row>
    <row r="89" spans="1:5" s="58" customFormat="1" ht="13.5" thickBot="1">
      <c r="A89" s="13" t="s">
        <v>214</v>
      </c>
      <c r="B89" s="15">
        <v>88</v>
      </c>
      <c r="C89" s="15">
        <v>145</v>
      </c>
      <c r="D89" s="4">
        <f t="shared" si="12"/>
        <v>0.60689655172413792</v>
      </c>
    </row>
    <row r="90" spans="1:5" s="58" customFormat="1" ht="13.5" thickBot="1">
      <c r="A90" s="6" t="s">
        <v>136</v>
      </c>
      <c r="B90" s="15">
        <v>61</v>
      </c>
      <c r="C90" s="15">
        <v>94</v>
      </c>
      <c r="D90" s="4">
        <f t="shared" si="12"/>
        <v>0.64893617021276595</v>
      </c>
    </row>
    <row r="91" spans="1:5" s="58" customFormat="1" ht="13.5" thickBot="1">
      <c r="A91" s="6" t="s">
        <v>215</v>
      </c>
      <c r="B91" s="15">
        <v>43</v>
      </c>
      <c r="C91" s="15">
        <v>73</v>
      </c>
      <c r="D91" s="4">
        <f t="shared" si="12"/>
        <v>0.58904109589041098</v>
      </c>
    </row>
    <row r="92" spans="1:5" s="58" customFormat="1" ht="13.5" thickBot="1">
      <c r="A92" s="20" t="s">
        <v>216</v>
      </c>
      <c r="B92" s="15">
        <v>58</v>
      </c>
      <c r="C92" s="15">
        <v>93</v>
      </c>
      <c r="D92" s="4">
        <f t="shared" si="12"/>
        <v>0.62365591397849462</v>
      </c>
    </row>
    <row r="93" spans="1:5" ht="13.5" thickBot="1">
      <c r="A93" s="6" t="s">
        <v>217</v>
      </c>
      <c r="B93" s="15">
        <v>25</v>
      </c>
      <c r="C93" s="15">
        <v>39</v>
      </c>
      <c r="D93" s="4">
        <f t="shared" si="12"/>
        <v>0.64102564102564108</v>
      </c>
      <c r="E93"/>
    </row>
    <row r="94" spans="1:5" ht="13.5" thickBot="1">
      <c r="A94" s="37" t="s">
        <v>354</v>
      </c>
      <c r="B94" s="15">
        <v>107</v>
      </c>
      <c r="C94" s="15">
        <v>182</v>
      </c>
      <c r="D94" s="4">
        <f t="shared" si="12"/>
        <v>0.58791208791208793</v>
      </c>
      <c r="E94"/>
    </row>
    <row r="95" spans="1:5" ht="13.5" thickBot="1">
      <c r="A95" s="6" t="s">
        <v>62</v>
      </c>
      <c r="B95" s="15">
        <v>2</v>
      </c>
      <c r="C95" s="15">
        <v>2</v>
      </c>
      <c r="D95" s="4">
        <f t="shared" si="12"/>
        <v>1</v>
      </c>
      <c r="E95"/>
    </row>
    <row r="96" spans="1:5" ht="13.5" thickBot="1">
      <c r="A96" s="37" t="s">
        <v>63</v>
      </c>
      <c r="B96" s="23">
        <v>58</v>
      </c>
      <c r="C96" s="23">
        <v>80</v>
      </c>
      <c r="D96" s="24">
        <f t="shared" si="12"/>
        <v>0.72499999999999998</v>
      </c>
      <c r="E96"/>
    </row>
    <row r="97" spans="1:5" ht="13.5" thickBot="1">
      <c r="A97" s="37" t="s">
        <v>64</v>
      </c>
      <c r="B97" s="16">
        <v>57</v>
      </c>
      <c r="C97" s="16">
        <v>87</v>
      </c>
      <c r="D97" s="10">
        <f t="shared" si="12"/>
        <v>0.65517241379310343</v>
      </c>
      <c r="E97"/>
    </row>
    <row r="98" spans="1:5" ht="13.5" thickBot="1">
      <c r="A98" s="37" t="s">
        <v>65</v>
      </c>
      <c r="B98" s="23">
        <v>71</v>
      </c>
      <c r="C98" s="23">
        <v>109</v>
      </c>
      <c r="D98" s="10">
        <f t="shared" si="12"/>
        <v>0.65137614678899081</v>
      </c>
      <c r="E98"/>
    </row>
    <row r="99" spans="1:5" ht="13.5" thickBot="1">
      <c r="A99" s="7" t="s">
        <v>218</v>
      </c>
      <c r="B99" s="23">
        <f>SUM(B86:B98)</f>
        <v>728</v>
      </c>
      <c r="C99" s="23">
        <f>SUM(C86:C98)</f>
        <v>1127</v>
      </c>
      <c r="D99" s="10">
        <f t="shared" si="12"/>
        <v>0.64596273291925466</v>
      </c>
      <c r="E99"/>
    </row>
    <row r="100" spans="1:5" ht="13.5" thickBot="1">
      <c r="A100" s="7" t="s">
        <v>209</v>
      </c>
      <c r="B100" s="28">
        <f>1300-B99</f>
        <v>572</v>
      </c>
      <c r="C100" s="28">
        <f>1961-C99</f>
        <v>834</v>
      </c>
      <c r="D100" s="4">
        <f t="shared" si="12"/>
        <v>0.68585131894484408</v>
      </c>
      <c r="E100"/>
    </row>
    <row r="101" spans="1:5" ht="13.5" thickBot="1">
      <c r="B101"/>
      <c r="C101"/>
      <c r="D101"/>
      <c r="E101"/>
    </row>
    <row r="102" spans="1:5" ht="13.5" thickBot="1">
      <c r="A102" s="51" t="s">
        <v>534</v>
      </c>
      <c r="B102" s="21" t="s">
        <v>0</v>
      </c>
      <c r="C102" s="21" t="s">
        <v>1</v>
      </c>
      <c r="D102" s="21" t="s">
        <v>2</v>
      </c>
      <c r="E102"/>
    </row>
    <row r="103" spans="1:5" ht="13.5" thickBot="1">
      <c r="A103" s="11" t="s">
        <v>464</v>
      </c>
      <c r="B103" s="3">
        <v>94</v>
      </c>
      <c r="C103" s="3">
        <v>139</v>
      </c>
      <c r="D103" s="4">
        <f>B103/C103</f>
        <v>0.67625899280575541</v>
      </c>
      <c r="E103"/>
    </row>
    <row r="104" spans="1:5" ht="13.5" thickBot="1">
      <c r="A104" s="41" t="s">
        <v>465</v>
      </c>
      <c r="B104" s="3">
        <v>39</v>
      </c>
      <c r="C104" s="3">
        <v>59</v>
      </c>
      <c r="D104" s="4">
        <f>B104/C104</f>
        <v>0.66101694915254239</v>
      </c>
      <c r="E104"/>
    </row>
    <row r="105" spans="1:5" ht="13.5" thickBot="1">
      <c r="A105" s="41" t="s">
        <v>466</v>
      </c>
      <c r="B105" s="3">
        <v>21</v>
      </c>
      <c r="C105" s="3">
        <v>25</v>
      </c>
      <c r="D105" s="4">
        <f t="shared" ref="D105:D109" si="13">B105/C105</f>
        <v>0.84</v>
      </c>
      <c r="E105"/>
    </row>
    <row r="106" spans="1:5" ht="13.5" thickBot="1">
      <c r="A106" s="41" t="s">
        <v>467</v>
      </c>
      <c r="B106" s="3">
        <v>30</v>
      </c>
      <c r="C106" s="3">
        <v>62</v>
      </c>
      <c r="D106" s="4">
        <f t="shared" si="13"/>
        <v>0.4838709677419355</v>
      </c>
      <c r="E106"/>
    </row>
    <row r="107" spans="1:5" ht="13.5" thickBot="1">
      <c r="A107" s="41" t="s">
        <v>264</v>
      </c>
      <c r="B107" s="3">
        <v>36</v>
      </c>
      <c r="C107" s="3">
        <v>56</v>
      </c>
      <c r="D107" s="4">
        <f t="shared" si="13"/>
        <v>0.6428571428571429</v>
      </c>
      <c r="E107"/>
    </row>
    <row r="108" spans="1:5" ht="13.5" thickBot="1">
      <c r="A108" s="41" t="s">
        <v>468</v>
      </c>
      <c r="B108" s="3">
        <v>46</v>
      </c>
      <c r="C108" s="3">
        <v>60</v>
      </c>
      <c r="D108" s="4">
        <f t="shared" si="13"/>
        <v>0.76666666666666672</v>
      </c>
      <c r="E108"/>
    </row>
    <row r="109" spans="1:5" ht="13.5" thickBot="1">
      <c r="A109" s="41" t="s">
        <v>61</v>
      </c>
      <c r="B109" s="3">
        <v>1034</v>
      </c>
      <c r="C109" s="3">
        <v>1560</v>
      </c>
      <c r="D109" s="4">
        <f t="shared" si="13"/>
        <v>0.6628205128205128</v>
      </c>
      <c r="E109"/>
    </row>
    <row r="110" spans="1:5" ht="13.5" thickBot="1">
      <c r="E110"/>
    </row>
    <row r="111" spans="1:5" s="61" customFormat="1" ht="13.5" thickBot="1">
      <c r="A111" s="51" t="s">
        <v>535</v>
      </c>
      <c r="B111" s="21" t="s">
        <v>0</v>
      </c>
      <c r="C111" s="21" t="s">
        <v>1</v>
      </c>
      <c r="D111" s="21" t="s">
        <v>2</v>
      </c>
    </row>
    <row r="112" spans="1:5" s="61" customFormat="1" ht="13.5" thickBot="1">
      <c r="A112" s="11" t="s">
        <v>541</v>
      </c>
      <c r="B112" s="3">
        <v>2</v>
      </c>
      <c r="C112" s="3">
        <v>2</v>
      </c>
      <c r="D112" s="4">
        <f t="shared" ref="D112:D128" si="14">B112/C112</f>
        <v>1</v>
      </c>
    </row>
    <row r="113" spans="1:4" s="61" customFormat="1" ht="13.5" thickBot="1">
      <c r="A113" s="11" t="s">
        <v>540</v>
      </c>
      <c r="B113" s="3">
        <v>1</v>
      </c>
      <c r="C113" s="3">
        <v>1</v>
      </c>
      <c r="D113" s="4">
        <f t="shared" si="14"/>
        <v>1</v>
      </c>
    </row>
    <row r="114" spans="1:4" s="61" customFormat="1" ht="13.5" thickBot="1">
      <c r="A114" s="11" t="s">
        <v>551</v>
      </c>
      <c r="B114" s="3">
        <v>1</v>
      </c>
      <c r="C114" s="3">
        <v>1</v>
      </c>
      <c r="D114" s="4">
        <f t="shared" si="14"/>
        <v>1</v>
      </c>
    </row>
    <row r="115" spans="1:4" s="61" customFormat="1" ht="13.5" thickBot="1">
      <c r="A115" s="11" t="s">
        <v>549</v>
      </c>
      <c r="B115" s="3">
        <v>25</v>
      </c>
      <c r="C115" s="3">
        <v>32</v>
      </c>
      <c r="D115" s="4">
        <f t="shared" si="14"/>
        <v>0.78125</v>
      </c>
    </row>
    <row r="116" spans="1:4" s="61" customFormat="1" ht="13.5" thickBot="1">
      <c r="A116" s="11" t="s">
        <v>552</v>
      </c>
      <c r="B116" s="3">
        <v>13</v>
      </c>
      <c r="C116" s="3">
        <v>17</v>
      </c>
      <c r="D116" s="4">
        <f t="shared" si="14"/>
        <v>0.76470588235294112</v>
      </c>
    </row>
    <row r="117" spans="1:4" s="61" customFormat="1" ht="13.5" thickBot="1">
      <c r="A117" s="11" t="s">
        <v>548</v>
      </c>
      <c r="B117" s="3">
        <v>11</v>
      </c>
      <c r="C117" s="3">
        <v>15</v>
      </c>
      <c r="D117" s="4">
        <f t="shared" si="14"/>
        <v>0.73333333333333328</v>
      </c>
    </row>
    <row r="118" spans="1:4" s="61" customFormat="1" ht="13.5" thickBot="1">
      <c r="A118" s="11" t="s">
        <v>546</v>
      </c>
      <c r="B118" s="3">
        <v>138</v>
      </c>
      <c r="C118" s="3">
        <v>194</v>
      </c>
      <c r="D118" s="4">
        <f t="shared" si="14"/>
        <v>0.71134020618556704</v>
      </c>
    </row>
    <row r="119" spans="1:4" s="61" customFormat="1" ht="13.5" thickBot="1">
      <c r="A119" s="11" t="s">
        <v>553</v>
      </c>
      <c r="B119" s="3">
        <v>81</v>
      </c>
      <c r="C119" s="3">
        <v>116</v>
      </c>
      <c r="D119" s="4">
        <f t="shared" si="14"/>
        <v>0.69827586206896552</v>
      </c>
    </row>
    <row r="120" spans="1:4" s="61" customFormat="1" ht="13.5" thickBot="1">
      <c r="A120" s="11" t="s">
        <v>550</v>
      </c>
      <c r="B120" s="3">
        <v>65</v>
      </c>
      <c r="C120" s="3">
        <v>95</v>
      </c>
      <c r="D120" s="4">
        <f t="shared" si="14"/>
        <v>0.68421052631578949</v>
      </c>
    </row>
    <row r="121" spans="1:4" s="61" customFormat="1" ht="13.5" thickBot="1">
      <c r="A121" s="11" t="s">
        <v>542</v>
      </c>
      <c r="B121" s="3">
        <v>26</v>
      </c>
      <c r="C121" s="3">
        <v>38</v>
      </c>
      <c r="D121" s="4">
        <f t="shared" si="14"/>
        <v>0.68421052631578949</v>
      </c>
    </row>
    <row r="122" spans="1:4" s="61" customFormat="1" ht="13.5" thickBot="1">
      <c r="A122" s="11" t="s">
        <v>547</v>
      </c>
      <c r="B122" s="3">
        <v>180</v>
      </c>
      <c r="C122" s="3">
        <v>266</v>
      </c>
      <c r="D122" s="4">
        <f t="shared" si="14"/>
        <v>0.67669172932330823</v>
      </c>
    </row>
    <row r="123" spans="1:4" s="61" customFormat="1" ht="13.5" thickBot="1">
      <c r="A123" s="11" t="s">
        <v>543</v>
      </c>
      <c r="B123" s="3">
        <v>47</v>
      </c>
      <c r="C123" s="3">
        <v>73</v>
      </c>
      <c r="D123" s="4">
        <f t="shared" si="14"/>
        <v>0.64383561643835618</v>
      </c>
    </row>
    <row r="124" spans="1:4" s="61" customFormat="1" ht="13.5" thickBot="1">
      <c r="A124" s="11" t="s">
        <v>555</v>
      </c>
      <c r="B124" s="3">
        <v>11</v>
      </c>
      <c r="C124" s="3">
        <v>18</v>
      </c>
      <c r="D124" s="4">
        <f t="shared" si="14"/>
        <v>0.61111111111111116</v>
      </c>
    </row>
    <row r="125" spans="1:4" s="61" customFormat="1" ht="13.5" thickBot="1">
      <c r="A125" s="11" t="s">
        <v>554</v>
      </c>
      <c r="B125" s="3">
        <v>47</v>
      </c>
      <c r="C125" s="3">
        <v>77</v>
      </c>
      <c r="D125" s="4">
        <f t="shared" si="14"/>
        <v>0.61038961038961037</v>
      </c>
    </row>
    <row r="126" spans="1:4" s="61" customFormat="1" ht="13.5" thickBot="1">
      <c r="A126" s="11" t="s">
        <v>544</v>
      </c>
      <c r="B126" s="3">
        <v>29</v>
      </c>
      <c r="C126" s="3">
        <v>52</v>
      </c>
      <c r="D126" s="4">
        <f t="shared" si="14"/>
        <v>0.55769230769230771</v>
      </c>
    </row>
    <row r="127" spans="1:4" s="61" customFormat="1" ht="13.5" thickBot="1">
      <c r="A127" s="11" t="s">
        <v>545</v>
      </c>
      <c r="B127" s="3">
        <v>16</v>
      </c>
      <c r="C127" s="3">
        <v>34</v>
      </c>
      <c r="D127" s="4">
        <f t="shared" si="14"/>
        <v>0.47058823529411764</v>
      </c>
    </row>
    <row r="128" spans="1:4" s="61" customFormat="1" ht="13.5" thickBot="1">
      <c r="A128" s="11" t="s">
        <v>556</v>
      </c>
      <c r="B128" s="3">
        <v>35</v>
      </c>
      <c r="C128" s="3">
        <v>96</v>
      </c>
      <c r="D128" s="4">
        <f t="shared" si="14"/>
        <v>0.36458333333333331</v>
      </c>
    </row>
    <row r="129" spans="1:5" s="61" customFormat="1" ht="13.5" thickBot="1">
      <c r="A129" s="11" t="s">
        <v>61</v>
      </c>
      <c r="B129" s="3">
        <v>572</v>
      </c>
      <c r="C129" s="3">
        <v>834</v>
      </c>
      <c r="D129" s="4">
        <f t="shared" ref="D129" si="15">B129/C129</f>
        <v>0.68585131894484408</v>
      </c>
    </row>
    <row r="130" spans="1:5" s="61" customFormat="1" ht="13.5" thickBot="1">
      <c r="B130" s="38"/>
      <c r="C130" s="38"/>
      <c r="D130" s="38"/>
    </row>
    <row r="131" spans="1:5" ht="13.5" thickBot="1">
      <c r="A131" s="51" t="s">
        <v>536</v>
      </c>
      <c r="B131" s="21" t="s">
        <v>0</v>
      </c>
      <c r="C131" s="21" t="s">
        <v>1</v>
      </c>
      <c r="D131" s="21" t="s">
        <v>2</v>
      </c>
      <c r="E131"/>
    </row>
    <row r="132" spans="1:5" ht="13.5" thickBot="1">
      <c r="A132" s="11" t="s">
        <v>492</v>
      </c>
      <c r="B132" s="3">
        <v>60</v>
      </c>
      <c r="C132" s="3">
        <v>86</v>
      </c>
      <c r="D132" s="4">
        <f>B132/C132</f>
        <v>0.69767441860465118</v>
      </c>
      <c r="E132"/>
    </row>
    <row r="133" spans="1:5" ht="13.5" thickBot="1">
      <c r="A133" s="41" t="s">
        <v>61</v>
      </c>
      <c r="B133" s="3">
        <v>1240</v>
      </c>
      <c r="C133" s="3">
        <v>1875</v>
      </c>
      <c r="D133" s="4">
        <f>B133/C133</f>
        <v>0.66133333333333333</v>
      </c>
      <c r="E133"/>
    </row>
    <row r="134" spans="1:5" ht="13.5" thickBot="1">
      <c r="E134"/>
    </row>
    <row r="135" spans="1:5" ht="13.5" thickBot="1">
      <c r="A135" s="51" t="s">
        <v>537</v>
      </c>
      <c r="B135" s="21" t="s">
        <v>0</v>
      </c>
      <c r="C135" s="21" t="s">
        <v>1</v>
      </c>
      <c r="D135" s="21" t="s">
        <v>2</v>
      </c>
      <c r="E135"/>
    </row>
    <row r="136" spans="1:5" ht="13.5" thickBot="1">
      <c r="A136" s="41">
        <v>1</v>
      </c>
      <c r="B136" s="3">
        <v>332</v>
      </c>
      <c r="C136" s="3">
        <v>541</v>
      </c>
      <c r="D136" s="4">
        <f>B136/C136</f>
        <v>0.61367837338262476</v>
      </c>
      <c r="E136"/>
    </row>
    <row r="137" spans="1:5" ht="13.5" thickBot="1">
      <c r="A137" s="41">
        <v>2</v>
      </c>
      <c r="B137" s="3">
        <v>306</v>
      </c>
      <c r="C137" s="3">
        <v>419</v>
      </c>
      <c r="D137" s="4">
        <f>B137/C137</f>
        <v>0.73031026252983289</v>
      </c>
      <c r="E137"/>
    </row>
    <row r="138" spans="1:5" ht="13.5" thickBot="1">
      <c r="A138" s="41">
        <v>3</v>
      </c>
      <c r="B138" s="3">
        <v>206</v>
      </c>
      <c r="C138" s="3">
        <v>257</v>
      </c>
      <c r="D138" s="4">
        <f t="shared" ref="D138:D142" si="16">B138/C138</f>
        <v>0.80155642023346307</v>
      </c>
      <c r="E138"/>
    </row>
    <row r="139" spans="1:5" ht="13.5" thickBot="1">
      <c r="A139" s="41">
        <v>4</v>
      </c>
      <c r="B139" s="3">
        <v>106</v>
      </c>
      <c r="C139" s="3">
        <v>157</v>
      </c>
      <c r="D139" s="4">
        <f t="shared" si="16"/>
        <v>0.67515923566878977</v>
      </c>
      <c r="E139"/>
    </row>
    <row r="140" spans="1:5" ht="13.5" thickBot="1">
      <c r="A140" s="41">
        <v>5</v>
      </c>
      <c r="B140" s="3">
        <v>62</v>
      </c>
      <c r="C140" s="3">
        <v>78</v>
      </c>
      <c r="D140" s="4">
        <f t="shared" si="16"/>
        <v>0.79487179487179482</v>
      </c>
      <c r="E140"/>
    </row>
    <row r="141" spans="1:5" ht="13.5" thickBot="1">
      <c r="A141" s="41" t="s">
        <v>500</v>
      </c>
      <c r="B141" s="3">
        <v>64</v>
      </c>
      <c r="C141" s="3">
        <v>82</v>
      </c>
      <c r="D141" s="4">
        <f t="shared" si="16"/>
        <v>0.78048780487804881</v>
      </c>
      <c r="E141"/>
    </row>
    <row r="142" spans="1:5" ht="13.5" thickBot="1">
      <c r="A142" s="41" t="s">
        <v>328</v>
      </c>
      <c r="B142" s="3">
        <v>224</v>
      </c>
      <c r="C142" s="3">
        <v>427</v>
      </c>
      <c r="D142" s="4">
        <f t="shared" si="16"/>
        <v>0.52459016393442626</v>
      </c>
      <c r="E142"/>
    </row>
    <row r="143" spans="1:5">
      <c r="A143" s="85" t="s">
        <v>501</v>
      </c>
      <c r="E143"/>
    </row>
    <row r="144" spans="1:5" ht="13.5" thickBot="1">
      <c r="E144"/>
    </row>
    <row r="145" spans="1:5" ht="13.5" thickBot="1">
      <c r="A145" s="51" t="s">
        <v>538</v>
      </c>
      <c r="B145" s="21" t="s">
        <v>0</v>
      </c>
      <c r="C145" s="21" t="s">
        <v>1</v>
      </c>
      <c r="D145" s="21" t="s">
        <v>2</v>
      </c>
      <c r="E145"/>
    </row>
    <row r="146" spans="1:5" ht="13.5" thickBot="1">
      <c r="A146" s="41" t="s">
        <v>502</v>
      </c>
      <c r="B146" s="3">
        <v>112</v>
      </c>
      <c r="C146" s="3">
        <v>127</v>
      </c>
      <c r="D146" s="4">
        <f>B146/C146</f>
        <v>0.88188976377952755</v>
      </c>
      <c r="E146"/>
    </row>
    <row r="147" spans="1:5" ht="13.5" thickBot="1">
      <c r="A147" s="41" t="s">
        <v>61</v>
      </c>
      <c r="B147" s="3">
        <v>1188</v>
      </c>
      <c r="C147" s="3">
        <v>1834</v>
      </c>
      <c r="D147" s="4">
        <f>B147/C147</f>
        <v>0.64776444929116683</v>
      </c>
      <c r="E147"/>
    </row>
    <row r="148" spans="1:5" ht="13.5" thickBot="1">
      <c r="E148"/>
    </row>
    <row r="149" spans="1:5" ht="13.5" thickBot="1">
      <c r="A149" s="51" t="s">
        <v>539</v>
      </c>
      <c r="B149" s="21" t="s">
        <v>0</v>
      </c>
      <c r="C149" s="21" t="s">
        <v>1</v>
      </c>
      <c r="D149" s="21" t="s">
        <v>2</v>
      </c>
      <c r="E149"/>
    </row>
    <row r="150" spans="1:5" ht="13.5" thickBot="1">
      <c r="A150" s="41" t="s">
        <v>503</v>
      </c>
      <c r="B150" s="3">
        <v>15</v>
      </c>
      <c r="C150" s="3">
        <v>24</v>
      </c>
      <c r="D150" s="4">
        <f>B150/C150</f>
        <v>0.625</v>
      </c>
      <c r="E150"/>
    </row>
    <row r="151" spans="1:5" ht="13.5" thickBot="1">
      <c r="A151" s="41" t="s">
        <v>61</v>
      </c>
      <c r="B151" s="3">
        <v>1285</v>
      </c>
      <c r="C151" s="3">
        <v>1937</v>
      </c>
      <c r="D151" s="4">
        <f>B151/C151</f>
        <v>0.66339700567888482</v>
      </c>
      <c r="E151"/>
    </row>
    <row r="152" spans="1:5">
      <c r="E152"/>
    </row>
  </sheetData>
  <sheetProtection algorithmName="SHA-512" hashValue="vY6YeYwrr3znixgnkqSGfA/aiz6PYoJpTPHw/gZRGwPED8wwRGKfr8czBfHGbLlffx8I1JExp33TPWD89ku3ow==" saltValue="RPwjsnkaDiKxcgoORk24CA==" spinCount="100000" sheet="1" objects="1" scenarios="1"/>
  <sortState ref="A112:D128">
    <sortCondition descending="1" ref="D112:D128"/>
  </sortState>
  <pageMargins left="0.7" right="0.7" top="0.75" bottom="0.75" header="0.3" footer="0.3"/>
  <pageSetup orientation="portrait" r:id="rId1"/>
  <headerFooter>
    <oddFooter>&amp;L&amp;8IR &amp;D &amp;F&amp;R&amp;8&amp;P of &amp;N</oddFooter>
  </headerFooter>
  <rowBreaks count="3" manualBreakCount="3">
    <brk id="27" max="16383" man="1"/>
    <brk id="70" max="16383" man="1"/>
    <brk id="11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0"/>
  <sheetViews>
    <sheetView showGridLines="0" zoomScaleNormal="100" zoomScaleSheetLayoutView="100" workbookViewId="0">
      <selection activeCell="A3" sqref="A3"/>
    </sheetView>
  </sheetViews>
  <sheetFormatPr defaultColWidth="8.85546875" defaultRowHeight="12.75" customHeight="1"/>
  <cols>
    <col min="1" max="1" width="29" style="61" customWidth="1"/>
    <col min="2" max="2" width="21.7109375" style="38" bestFit="1" customWidth="1"/>
    <col min="3" max="3" width="9.7109375" style="38" customWidth="1"/>
    <col min="4" max="4" width="8.42578125" style="38" customWidth="1"/>
    <col min="5" max="5" width="8" style="61" customWidth="1"/>
    <col min="6" max="7" width="8.85546875" style="61"/>
    <col min="8" max="8" width="10.28515625" style="61" customWidth="1"/>
    <col min="9" max="9" width="15.7109375" style="61" bestFit="1" customWidth="1"/>
    <col min="10" max="16384" width="8.85546875" style="61"/>
  </cols>
  <sheetData>
    <row r="1" spans="1:6" ht="18">
      <c r="A1" s="54" t="s">
        <v>321</v>
      </c>
      <c r="B1" s="63"/>
    </row>
    <row r="2" spans="1:6" ht="12.75" customHeight="1">
      <c r="C2" s="61"/>
      <c r="D2" s="61"/>
    </row>
    <row r="3" spans="1:6" ht="12.75" customHeight="1" thickBot="1">
      <c r="A3" s="88" t="s">
        <v>557</v>
      </c>
      <c r="B3" s="66"/>
      <c r="C3" s="61"/>
      <c r="D3" s="61"/>
    </row>
    <row r="4" spans="1:6" ht="12.75" customHeight="1" thickBot="1">
      <c r="A4" s="37" t="s">
        <v>268</v>
      </c>
      <c r="B4" s="9" t="s">
        <v>269</v>
      </c>
      <c r="C4" s="9" t="s">
        <v>270</v>
      </c>
      <c r="D4" s="21" t="s">
        <v>0</v>
      </c>
      <c r="E4" s="21" t="s">
        <v>1</v>
      </c>
      <c r="F4" s="21" t="s">
        <v>2</v>
      </c>
    </row>
    <row r="5" spans="1:6" ht="12.75" customHeight="1" thickBot="1">
      <c r="A5" s="97" t="s">
        <v>150</v>
      </c>
      <c r="B5" s="9" t="s">
        <v>219</v>
      </c>
      <c r="C5" s="9" t="s">
        <v>151</v>
      </c>
      <c r="D5" s="3">
        <v>13</v>
      </c>
      <c r="E5" s="3">
        <v>17</v>
      </c>
      <c r="F5" s="4">
        <f t="shared" ref="F5:F63" si="0">D5/E5</f>
        <v>0.76470588235294112</v>
      </c>
    </row>
    <row r="6" spans="1:6" ht="13.5" thickBot="1">
      <c r="A6" s="98"/>
      <c r="B6" s="100" t="s">
        <v>220</v>
      </c>
      <c r="C6" s="9" t="s">
        <v>152</v>
      </c>
      <c r="D6" s="3">
        <v>4</v>
      </c>
      <c r="E6" s="3">
        <v>4</v>
      </c>
      <c r="F6" s="4">
        <f t="shared" si="0"/>
        <v>1</v>
      </c>
    </row>
    <row r="7" spans="1:6" ht="12.75" customHeight="1" thickBot="1">
      <c r="A7" s="98"/>
      <c r="B7" s="101"/>
      <c r="C7" s="9" t="s">
        <v>153</v>
      </c>
      <c r="D7" s="3">
        <v>10</v>
      </c>
      <c r="E7" s="3">
        <v>15</v>
      </c>
      <c r="F7" s="4">
        <f t="shared" si="0"/>
        <v>0.66666666666666663</v>
      </c>
    </row>
    <row r="8" spans="1:6" ht="12.75" customHeight="1" thickBot="1">
      <c r="A8" s="98"/>
      <c r="B8" s="9" t="s">
        <v>221</v>
      </c>
      <c r="C8" s="9" t="s">
        <v>159</v>
      </c>
      <c r="D8" s="3">
        <v>32</v>
      </c>
      <c r="E8" s="3">
        <v>52</v>
      </c>
      <c r="F8" s="4">
        <f t="shared" si="0"/>
        <v>0.61538461538461542</v>
      </c>
    </row>
    <row r="9" spans="1:6" ht="12.75" customHeight="1" thickBot="1">
      <c r="A9" s="98"/>
      <c r="B9" s="100" t="s">
        <v>222</v>
      </c>
      <c r="C9" s="9" t="s">
        <v>223</v>
      </c>
      <c r="D9" s="3">
        <v>0</v>
      </c>
      <c r="E9" s="3">
        <v>1</v>
      </c>
      <c r="F9" s="4">
        <f t="shared" si="0"/>
        <v>0</v>
      </c>
    </row>
    <row r="10" spans="1:6" ht="12.75" customHeight="1" thickBot="1">
      <c r="A10" s="98"/>
      <c r="B10" s="102"/>
      <c r="C10" s="9" t="s">
        <v>154</v>
      </c>
      <c r="D10" s="3">
        <v>7</v>
      </c>
      <c r="E10" s="3">
        <v>8</v>
      </c>
      <c r="F10" s="4">
        <f t="shared" si="0"/>
        <v>0.875</v>
      </c>
    </row>
    <row r="11" spans="1:6" ht="12.75" customHeight="1" thickBot="1">
      <c r="A11" s="98"/>
      <c r="B11" s="9" t="s">
        <v>384</v>
      </c>
      <c r="C11" s="9" t="s">
        <v>385</v>
      </c>
      <c r="D11" s="3">
        <v>2</v>
      </c>
      <c r="E11" s="3">
        <v>4</v>
      </c>
      <c r="F11" s="4">
        <f t="shared" si="0"/>
        <v>0.5</v>
      </c>
    </row>
    <row r="12" spans="1:6" ht="12.75" customHeight="1" thickBot="1">
      <c r="A12" s="98"/>
      <c r="B12" s="9" t="s">
        <v>224</v>
      </c>
      <c r="C12" s="9" t="s">
        <v>155</v>
      </c>
      <c r="D12" s="3">
        <v>9</v>
      </c>
      <c r="E12" s="3">
        <v>11</v>
      </c>
      <c r="F12" s="4">
        <f t="shared" si="0"/>
        <v>0.81818181818181823</v>
      </c>
    </row>
    <row r="13" spans="1:6" ht="12.75" customHeight="1" thickBot="1">
      <c r="A13" s="98"/>
      <c r="B13" s="78" t="s">
        <v>225</v>
      </c>
      <c r="C13" s="9" t="s">
        <v>156</v>
      </c>
      <c r="D13" s="3">
        <v>6</v>
      </c>
      <c r="E13" s="3">
        <v>8</v>
      </c>
      <c r="F13" s="4">
        <f t="shared" si="0"/>
        <v>0.75</v>
      </c>
    </row>
    <row r="14" spans="1:6" ht="12.75" customHeight="1" thickBot="1">
      <c r="A14" s="98"/>
      <c r="B14" s="105" t="s">
        <v>226</v>
      </c>
      <c r="C14" s="9" t="s">
        <v>386</v>
      </c>
      <c r="D14" s="3">
        <v>3</v>
      </c>
      <c r="E14" s="3">
        <v>3</v>
      </c>
      <c r="F14" s="4">
        <f t="shared" si="0"/>
        <v>1</v>
      </c>
    </row>
    <row r="15" spans="1:6" ht="12.75" customHeight="1" thickBot="1">
      <c r="A15" s="98"/>
      <c r="B15" s="102"/>
      <c r="C15" s="9" t="s">
        <v>157</v>
      </c>
      <c r="D15" s="3">
        <v>11</v>
      </c>
      <c r="E15" s="3">
        <v>14</v>
      </c>
      <c r="F15" s="4">
        <f t="shared" si="0"/>
        <v>0.7857142857142857</v>
      </c>
    </row>
    <row r="16" spans="1:6" ht="12.75" customHeight="1" thickBot="1">
      <c r="A16" s="98"/>
      <c r="B16" s="9" t="s">
        <v>227</v>
      </c>
      <c r="C16" s="9" t="s">
        <v>158</v>
      </c>
      <c r="D16" s="3">
        <v>34</v>
      </c>
      <c r="E16" s="3">
        <v>42</v>
      </c>
      <c r="F16" s="4">
        <f t="shared" si="0"/>
        <v>0.80952380952380953</v>
      </c>
    </row>
    <row r="17" spans="1:6" ht="12.75" customHeight="1" thickBot="1">
      <c r="A17" s="99"/>
      <c r="B17" s="103" t="s">
        <v>160</v>
      </c>
      <c r="C17" s="104"/>
      <c r="D17" s="3">
        <f>SUM(D5:D16)</f>
        <v>131</v>
      </c>
      <c r="E17" s="3">
        <f>SUM(E5:E16)</f>
        <v>179</v>
      </c>
      <c r="F17" s="4">
        <f t="shared" si="0"/>
        <v>0.73184357541899436</v>
      </c>
    </row>
    <row r="18" spans="1:6" ht="12.75" customHeight="1" thickBot="1">
      <c r="A18" s="100" t="s">
        <v>161</v>
      </c>
      <c r="B18" s="9" t="s">
        <v>228</v>
      </c>
      <c r="C18" s="9" t="s">
        <v>162</v>
      </c>
      <c r="D18" s="3">
        <v>8</v>
      </c>
      <c r="E18" s="3">
        <v>8</v>
      </c>
      <c r="F18" s="4">
        <f t="shared" si="0"/>
        <v>1</v>
      </c>
    </row>
    <row r="19" spans="1:6" ht="12.75" customHeight="1" thickBot="1">
      <c r="A19" s="105"/>
      <c r="B19" s="100" t="s">
        <v>229</v>
      </c>
      <c r="C19" s="9" t="s">
        <v>163</v>
      </c>
      <c r="D19" s="3">
        <v>5</v>
      </c>
      <c r="E19" s="3">
        <v>8</v>
      </c>
      <c r="F19" s="4">
        <f t="shared" si="0"/>
        <v>0.625</v>
      </c>
    </row>
    <row r="20" spans="1:6" ht="12.75" customHeight="1" thickBot="1">
      <c r="A20" s="105"/>
      <c r="B20" s="102"/>
      <c r="C20" s="9" t="s">
        <v>164</v>
      </c>
      <c r="D20" s="3">
        <v>15</v>
      </c>
      <c r="E20" s="3">
        <v>25</v>
      </c>
      <c r="F20" s="4">
        <f t="shared" si="0"/>
        <v>0.6</v>
      </c>
    </row>
    <row r="21" spans="1:6" ht="12.75" customHeight="1" thickBot="1">
      <c r="A21" s="105"/>
      <c r="B21" s="100" t="s">
        <v>230</v>
      </c>
      <c r="C21" s="9" t="s">
        <v>165</v>
      </c>
      <c r="D21" s="3">
        <v>2</v>
      </c>
      <c r="E21" s="3">
        <v>3</v>
      </c>
      <c r="F21" s="4">
        <f t="shared" si="0"/>
        <v>0.66666666666666663</v>
      </c>
    </row>
    <row r="22" spans="1:6" ht="12.75" customHeight="1" thickBot="1">
      <c r="A22" s="105"/>
      <c r="B22" s="102"/>
      <c r="C22" s="9" t="s">
        <v>166</v>
      </c>
      <c r="D22" s="3">
        <v>82</v>
      </c>
      <c r="E22" s="3">
        <v>117</v>
      </c>
      <c r="F22" s="4">
        <f t="shared" si="0"/>
        <v>0.70085470085470081</v>
      </c>
    </row>
    <row r="23" spans="1:6" ht="12.75" customHeight="1" thickBot="1">
      <c r="A23" s="105"/>
      <c r="B23" s="74" t="s">
        <v>231</v>
      </c>
      <c r="C23" s="9" t="s">
        <v>167</v>
      </c>
      <c r="D23" s="3">
        <v>13</v>
      </c>
      <c r="E23" s="3">
        <v>16</v>
      </c>
      <c r="F23" s="4">
        <f t="shared" si="0"/>
        <v>0.8125</v>
      </c>
    </row>
    <row r="24" spans="1:6" ht="12.75" customHeight="1" thickBot="1">
      <c r="A24" s="105"/>
      <c r="B24" s="74" t="s">
        <v>387</v>
      </c>
      <c r="C24" s="9" t="s">
        <v>388</v>
      </c>
      <c r="D24" s="3">
        <v>1</v>
      </c>
      <c r="E24" s="3">
        <v>1</v>
      </c>
      <c r="F24" s="4">
        <f t="shared" si="0"/>
        <v>1</v>
      </c>
    </row>
    <row r="25" spans="1:6" ht="12.75" customHeight="1" thickBot="1">
      <c r="A25" s="105"/>
      <c r="B25" s="9" t="s">
        <v>232</v>
      </c>
      <c r="C25" s="9" t="s">
        <v>168</v>
      </c>
      <c r="D25" s="3">
        <v>22</v>
      </c>
      <c r="E25" s="3">
        <v>36</v>
      </c>
      <c r="F25" s="4">
        <f t="shared" si="0"/>
        <v>0.61111111111111116</v>
      </c>
    </row>
    <row r="26" spans="1:6" ht="12.75" customHeight="1" thickBot="1">
      <c r="A26" s="105"/>
      <c r="B26" s="9" t="s">
        <v>233</v>
      </c>
      <c r="C26" s="9" t="s">
        <v>169</v>
      </c>
      <c r="D26" s="3">
        <v>4</v>
      </c>
      <c r="E26" s="3">
        <v>5</v>
      </c>
      <c r="F26" s="4">
        <f t="shared" si="0"/>
        <v>0.8</v>
      </c>
    </row>
    <row r="27" spans="1:6" ht="12.75" customHeight="1" thickBot="1">
      <c r="A27" s="105"/>
      <c r="B27" s="9" t="s">
        <v>234</v>
      </c>
      <c r="C27" s="9" t="s">
        <v>170</v>
      </c>
      <c r="D27" s="3">
        <v>20</v>
      </c>
      <c r="E27" s="3">
        <v>31</v>
      </c>
      <c r="F27" s="4">
        <f t="shared" si="0"/>
        <v>0.64516129032258063</v>
      </c>
    </row>
    <row r="28" spans="1:6" ht="12.75" customHeight="1" thickBot="1">
      <c r="A28" s="105"/>
      <c r="B28" s="9" t="s">
        <v>235</v>
      </c>
      <c r="C28" s="9" t="s">
        <v>171</v>
      </c>
      <c r="D28" s="3">
        <v>17</v>
      </c>
      <c r="E28" s="3">
        <v>24</v>
      </c>
      <c r="F28" s="4">
        <f t="shared" si="0"/>
        <v>0.70833333333333337</v>
      </c>
    </row>
    <row r="29" spans="1:6" ht="12.75" customHeight="1" thickBot="1">
      <c r="A29" s="105"/>
      <c r="B29" s="9" t="s">
        <v>236</v>
      </c>
      <c r="C29" s="9" t="s">
        <v>172</v>
      </c>
      <c r="D29" s="3">
        <v>12</v>
      </c>
      <c r="E29" s="3">
        <v>16</v>
      </c>
      <c r="F29" s="4">
        <f t="shared" si="0"/>
        <v>0.75</v>
      </c>
    </row>
    <row r="30" spans="1:6" ht="12.75" customHeight="1" thickBot="1">
      <c r="A30" s="105"/>
      <c r="B30" s="9" t="s">
        <v>237</v>
      </c>
      <c r="C30" s="9" t="s">
        <v>173</v>
      </c>
      <c r="D30" s="3">
        <v>14</v>
      </c>
      <c r="E30" s="3">
        <v>22</v>
      </c>
      <c r="F30" s="4">
        <f t="shared" si="0"/>
        <v>0.63636363636363635</v>
      </c>
    </row>
    <row r="31" spans="1:6" ht="12.75" customHeight="1" thickBot="1">
      <c r="A31" s="105"/>
      <c r="B31" s="9" t="s">
        <v>238</v>
      </c>
      <c r="C31" s="9" t="s">
        <v>175</v>
      </c>
      <c r="D31" s="3">
        <v>1</v>
      </c>
      <c r="E31" s="3">
        <v>2</v>
      </c>
      <c r="F31" s="4">
        <f t="shared" si="0"/>
        <v>0.5</v>
      </c>
    </row>
    <row r="32" spans="1:6" ht="12.75" customHeight="1" thickBot="1">
      <c r="A32" s="105"/>
      <c r="B32" s="9" t="s">
        <v>239</v>
      </c>
      <c r="C32" s="9" t="s">
        <v>174</v>
      </c>
      <c r="D32" s="3">
        <v>15</v>
      </c>
      <c r="E32" s="3">
        <v>19</v>
      </c>
      <c r="F32" s="4">
        <f t="shared" si="0"/>
        <v>0.78947368421052633</v>
      </c>
    </row>
    <row r="33" spans="1:6" ht="12.75" customHeight="1" thickBot="1">
      <c r="A33" s="105"/>
      <c r="B33" s="9" t="s">
        <v>240</v>
      </c>
      <c r="C33" s="9" t="s">
        <v>182</v>
      </c>
      <c r="D33" s="3">
        <v>5</v>
      </c>
      <c r="E33" s="3">
        <v>15</v>
      </c>
      <c r="F33" s="4">
        <f t="shared" si="0"/>
        <v>0.33333333333333331</v>
      </c>
    </row>
    <row r="34" spans="1:6" ht="12.75" customHeight="1" thickBot="1">
      <c r="A34" s="105"/>
      <c r="B34" s="9" t="s">
        <v>247</v>
      </c>
      <c r="C34" s="9" t="s">
        <v>183</v>
      </c>
      <c r="D34" s="3">
        <v>55</v>
      </c>
      <c r="E34" s="3">
        <v>85</v>
      </c>
      <c r="F34" s="4">
        <f t="shared" si="0"/>
        <v>0.6470588235294118</v>
      </c>
    </row>
    <row r="35" spans="1:6" ht="12.75" customHeight="1" thickBot="1">
      <c r="A35" s="105"/>
      <c r="B35" s="9" t="s">
        <v>248</v>
      </c>
      <c r="C35" s="9" t="s">
        <v>184</v>
      </c>
      <c r="D35" s="3">
        <v>5</v>
      </c>
      <c r="E35" s="3">
        <v>8</v>
      </c>
      <c r="F35" s="4">
        <f t="shared" si="0"/>
        <v>0.625</v>
      </c>
    </row>
    <row r="36" spans="1:6" ht="12.75" customHeight="1" thickBot="1">
      <c r="A36" s="105"/>
      <c r="B36" s="9" t="s">
        <v>249</v>
      </c>
      <c r="C36" s="9" t="s">
        <v>185</v>
      </c>
      <c r="D36" s="3">
        <v>5</v>
      </c>
      <c r="E36" s="3">
        <v>7</v>
      </c>
      <c r="F36" s="4">
        <f t="shared" si="0"/>
        <v>0.7142857142857143</v>
      </c>
    </row>
    <row r="37" spans="1:6" ht="12.75" customHeight="1" thickBot="1">
      <c r="A37" s="105"/>
      <c r="B37" s="9" t="s">
        <v>389</v>
      </c>
      <c r="C37" s="9" t="s">
        <v>390</v>
      </c>
      <c r="D37" s="3">
        <v>0</v>
      </c>
      <c r="E37" s="3">
        <v>1</v>
      </c>
      <c r="F37" s="4">
        <f t="shared" si="0"/>
        <v>0</v>
      </c>
    </row>
    <row r="38" spans="1:6" ht="12.75" customHeight="1" thickBot="1">
      <c r="A38" s="105"/>
      <c r="B38" s="9" t="s">
        <v>253</v>
      </c>
      <c r="C38" s="9" t="s">
        <v>186</v>
      </c>
      <c r="D38" s="3">
        <v>21</v>
      </c>
      <c r="E38" s="3">
        <v>33</v>
      </c>
      <c r="F38" s="4">
        <f t="shared" si="0"/>
        <v>0.63636363636363635</v>
      </c>
    </row>
    <row r="39" spans="1:6" ht="12.75" customHeight="1" thickBot="1">
      <c r="A39" s="105"/>
      <c r="B39" s="9" t="s">
        <v>254</v>
      </c>
      <c r="C39" s="9" t="s">
        <v>255</v>
      </c>
      <c r="D39" s="3">
        <v>1</v>
      </c>
      <c r="E39" s="3">
        <v>1</v>
      </c>
      <c r="F39" s="4">
        <f t="shared" si="0"/>
        <v>1</v>
      </c>
    </row>
    <row r="40" spans="1:6" ht="12.75" customHeight="1" thickBot="1">
      <c r="A40" s="105"/>
      <c r="B40" s="103" t="s">
        <v>271</v>
      </c>
      <c r="C40" s="104"/>
      <c r="D40" s="3">
        <f>SUM(D18:D39)</f>
        <v>323</v>
      </c>
      <c r="E40" s="3">
        <f>SUM(E18:E39)</f>
        <v>483</v>
      </c>
      <c r="F40" s="4">
        <f t="shared" si="0"/>
        <v>0.66873706004140787</v>
      </c>
    </row>
    <row r="41" spans="1:6" ht="12.75" customHeight="1" thickBot="1">
      <c r="A41" s="105"/>
      <c r="B41" s="9" t="s">
        <v>241</v>
      </c>
      <c r="C41" s="9" t="s">
        <v>176</v>
      </c>
      <c r="D41" s="3">
        <v>2</v>
      </c>
      <c r="E41" s="3">
        <v>6</v>
      </c>
      <c r="F41" s="4">
        <f t="shared" si="0"/>
        <v>0.33333333333333331</v>
      </c>
    </row>
    <row r="42" spans="1:6" ht="12.75" customHeight="1" thickBot="1">
      <c r="A42" s="105"/>
      <c r="B42" s="9" t="s">
        <v>242</v>
      </c>
      <c r="C42" s="9" t="s">
        <v>177</v>
      </c>
      <c r="D42" s="3">
        <v>2</v>
      </c>
      <c r="E42" s="3">
        <v>3</v>
      </c>
      <c r="F42" s="4">
        <f t="shared" si="0"/>
        <v>0.66666666666666663</v>
      </c>
    </row>
    <row r="43" spans="1:6" ht="12.75" customHeight="1" thickBot="1">
      <c r="A43" s="105"/>
      <c r="B43" s="9" t="s">
        <v>243</v>
      </c>
      <c r="C43" s="9" t="s">
        <v>178</v>
      </c>
      <c r="D43" s="3">
        <v>29</v>
      </c>
      <c r="E43" s="3">
        <v>36</v>
      </c>
      <c r="F43" s="4">
        <f t="shared" si="0"/>
        <v>0.80555555555555558</v>
      </c>
    </row>
    <row r="44" spans="1:6" ht="12.75" customHeight="1" thickBot="1">
      <c r="A44" s="105"/>
      <c r="B44" s="9" t="s">
        <v>244</v>
      </c>
      <c r="C44" s="9" t="s">
        <v>179</v>
      </c>
      <c r="D44" s="3">
        <v>4</v>
      </c>
      <c r="E44" s="3">
        <v>5</v>
      </c>
      <c r="F44" s="4">
        <f t="shared" si="0"/>
        <v>0.8</v>
      </c>
    </row>
    <row r="45" spans="1:6" ht="12.75" customHeight="1" thickBot="1">
      <c r="A45" s="105"/>
      <c r="B45" s="9" t="s">
        <v>245</v>
      </c>
      <c r="C45" s="9" t="s">
        <v>180</v>
      </c>
      <c r="D45" s="3">
        <v>8</v>
      </c>
      <c r="E45" s="3">
        <v>17</v>
      </c>
      <c r="F45" s="4">
        <f t="shared" si="0"/>
        <v>0.47058823529411764</v>
      </c>
    </row>
    <row r="46" spans="1:6" ht="12.75" customHeight="1" thickBot="1">
      <c r="A46" s="105"/>
      <c r="B46" s="9" t="s">
        <v>391</v>
      </c>
      <c r="C46" s="9" t="s">
        <v>392</v>
      </c>
      <c r="D46" s="3">
        <v>2</v>
      </c>
      <c r="E46" s="3">
        <v>3</v>
      </c>
      <c r="F46" s="4">
        <f t="shared" si="0"/>
        <v>0.66666666666666663</v>
      </c>
    </row>
    <row r="47" spans="1:6" ht="12.75" customHeight="1" thickBot="1">
      <c r="A47" s="105"/>
      <c r="B47" s="9" t="s">
        <v>246</v>
      </c>
      <c r="C47" s="9" t="s">
        <v>181</v>
      </c>
      <c r="D47" s="3">
        <v>5</v>
      </c>
      <c r="E47" s="3">
        <v>10</v>
      </c>
      <c r="F47" s="4">
        <f t="shared" si="0"/>
        <v>0.5</v>
      </c>
    </row>
    <row r="48" spans="1:6" ht="12.75" customHeight="1" thickBot="1">
      <c r="A48" s="105"/>
      <c r="B48" s="100" t="s">
        <v>250</v>
      </c>
      <c r="C48" s="9" t="s">
        <v>251</v>
      </c>
      <c r="D48" s="3">
        <v>395</v>
      </c>
      <c r="E48" s="3">
        <v>681</v>
      </c>
      <c r="F48" s="4">
        <f t="shared" si="0"/>
        <v>0.58002936857562404</v>
      </c>
    </row>
    <row r="49" spans="1:6" ht="12.75" customHeight="1" thickBot="1">
      <c r="A49" s="105"/>
      <c r="B49" s="102"/>
      <c r="C49" s="9" t="s">
        <v>252</v>
      </c>
      <c r="D49" s="3">
        <v>5</v>
      </c>
      <c r="E49" s="3">
        <v>6</v>
      </c>
      <c r="F49" s="4">
        <f t="shared" si="0"/>
        <v>0.83333333333333337</v>
      </c>
    </row>
    <row r="50" spans="1:6" ht="12.75" customHeight="1" thickBot="1">
      <c r="A50" s="105"/>
      <c r="B50" s="103" t="s">
        <v>272</v>
      </c>
      <c r="C50" s="104"/>
      <c r="D50" s="3">
        <f>SUM(D41:D49)</f>
        <v>452</v>
      </c>
      <c r="E50" s="3">
        <f>SUM(E41:E49)</f>
        <v>767</v>
      </c>
      <c r="F50" s="4">
        <f t="shared" si="0"/>
        <v>0.58930899608865706</v>
      </c>
    </row>
    <row r="51" spans="1:6" ht="12.75" customHeight="1" thickBot="1">
      <c r="A51" s="102"/>
      <c r="B51" s="103" t="s">
        <v>187</v>
      </c>
      <c r="C51" s="104"/>
      <c r="D51" s="3">
        <f>SUM(D40,D50)</f>
        <v>775</v>
      </c>
      <c r="E51" s="3">
        <f>SUM(E40,E50)</f>
        <v>1250</v>
      </c>
      <c r="F51" s="4">
        <f t="shared" si="0"/>
        <v>0.62</v>
      </c>
    </row>
    <row r="52" spans="1:6" ht="12.75" customHeight="1" thickBot="1">
      <c r="A52" s="97" t="s">
        <v>188</v>
      </c>
      <c r="B52" s="9" t="s">
        <v>256</v>
      </c>
      <c r="C52" s="9" t="s">
        <v>189</v>
      </c>
      <c r="D52" s="3">
        <v>7</v>
      </c>
      <c r="E52" s="3">
        <v>9</v>
      </c>
      <c r="F52" s="4">
        <f t="shared" si="0"/>
        <v>0.77777777777777779</v>
      </c>
    </row>
    <row r="53" spans="1:6" ht="12.75" customHeight="1" thickBot="1">
      <c r="A53" s="98"/>
      <c r="B53" s="80" t="s">
        <v>393</v>
      </c>
      <c r="C53" s="80" t="s">
        <v>394</v>
      </c>
      <c r="D53" s="3">
        <v>17</v>
      </c>
      <c r="E53" s="3">
        <v>25</v>
      </c>
      <c r="F53" s="4">
        <f t="shared" si="0"/>
        <v>0.68</v>
      </c>
    </row>
    <row r="54" spans="1:6" ht="12.75" customHeight="1" thickBot="1">
      <c r="A54" s="99"/>
      <c r="B54" s="103" t="s">
        <v>190</v>
      </c>
      <c r="C54" s="104"/>
      <c r="D54" s="3">
        <f>SUM(D52:D53)</f>
        <v>24</v>
      </c>
      <c r="E54" s="3">
        <f>SUM(E52:E53)</f>
        <v>34</v>
      </c>
      <c r="F54" s="4">
        <f t="shared" si="0"/>
        <v>0.70588235294117652</v>
      </c>
    </row>
    <row r="55" spans="1:6" ht="12.75" customHeight="1" thickBot="1">
      <c r="A55" s="100" t="s">
        <v>191</v>
      </c>
      <c r="B55" s="9" t="s">
        <v>257</v>
      </c>
      <c r="C55" s="9" t="s">
        <v>196</v>
      </c>
      <c r="D55" s="3">
        <v>17</v>
      </c>
      <c r="E55" s="3">
        <v>24</v>
      </c>
      <c r="F55" s="4">
        <f t="shared" si="0"/>
        <v>0.70833333333333337</v>
      </c>
    </row>
    <row r="56" spans="1:6" ht="12.75" customHeight="1" thickBot="1">
      <c r="A56" s="105"/>
      <c r="B56" s="100" t="s">
        <v>258</v>
      </c>
      <c r="C56" s="9" t="s">
        <v>192</v>
      </c>
      <c r="D56" s="3">
        <v>13</v>
      </c>
      <c r="E56" s="3">
        <v>16</v>
      </c>
      <c r="F56" s="4">
        <f t="shared" si="0"/>
        <v>0.8125</v>
      </c>
    </row>
    <row r="57" spans="1:6" ht="12.75" customHeight="1" thickBot="1">
      <c r="A57" s="105"/>
      <c r="B57" s="102"/>
      <c r="C57" s="9" t="s">
        <v>197</v>
      </c>
      <c r="D57" s="3">
        <v>35</v>
      </c>
      <c r="E57" s="3">
        <v>44</v>
      </c>
      <c r="F57" s="4">
        <f t="shared" si="0"/>
        <v>0.79545454545454541</v>
      </c>
    </row>
    <row r="58" spans="1:6" ht="12.75" customHeight="1" thickBot="1">
      <c r="A58" s="105"/>
      <c r="B58" s="9" t="s">
        <v>259</v>
      </c>
      <c r="C58" s="9" t="s">
        <v>195</v>
      </c>
      <c r="D58" s="3">
        <v>8</v>
      </c>
      <c r="E58" s="3">
        <v>9</v>
      </c>
      <c r="F58" s="4">
        <f t="shared" si="0"/>
        <v>0.88888888888888884</v>
      </c>
    </row>
    <row r="59" spans="1:6" ht="12.75" customHeight="1" thickBot="1">
      <c r="A59" s="105"/>
      <c r="B59" s="100" t="s">
        <v>260</v>
      </c>
      <c r="C59" s="9" t="s">
        <v>193</v>
      </c>
      <c r="D59" s="3">
        <v>5</v>
      </c>
      <c r="E59" s="3">
        <v>8</v>
      </c>
      <c r="F59" s="4">
        <f t="shared" si="0"/>
        <v>0.625</v>
      </c>
    </row>
    <row r="60" spans="1:6" ht="12.75" customHeight="1" thickBot="1">
      <c r="A60" s="105"/>
      <c r="B60" s="102"/>
      <c r="C60" s="9" t="s">
        <v>198</v>
      </c>
      <c r="D60" s="3">
        <v>13</v>
      </c>
      <c r="E60" s="3">
        <v>23</v>
      </c>
      <c r="F60" s="4">
        <f t="shared" si="0"/>
        <v>0.56521739130434778</v>
      </c>
    </row>
    <row r="61" spans="1:6" ht="12.75" customHeight="1" thickBot="1">
      <c r="A61" s="105"/>
      <c r="B61" s="9" t="s">
        <v>395</v>
      </c>
      <c r="C61" s="9" t="s">
        <v>396</v>
      </c>
      <c r="D61" s="3">
        <v>4</v>
      </c>
      <c r="E61" s="3">
        <v>5</v>
      </c>
      <c r="F61" s="4">
        <f t="shared" si="0"/>
        <v>0.8</v>
      </c>
    </row>
    <row r="62" spans="1:6" ht="12.75" customHeight="1" thickBot="1">
      <c r="A62" s="105"/>
      <c r="B62" s="9" t="s">
        <v>261</v>
      </c>
      <c r="C62" s="9" t="s">
        <v>194</v>
      </c>
      <c r="D62" s="3">
        <v>18</v>
      </c>
      <c r="E62" s="3">
        <v>31</v>
      </c>
      <c r="F62" s="4">
        <f t="shared" si="0"/>
        <v>0.58064516129032262</v>
      </c>
    </row>
    <row r="63" spans="1:6" ht="12.75" customHeight="1" thickBot="1">
      <c r="A63" s="105"/>
      <c r="B63" s="9" t="s">
        <v>262</v>
      </c>
      <c r="C63" s="9" t="s">
        <v>199</v>
      </c>
      <c r="D63" s="3">
        <v>86</v>
      </c>
      <c r="E63" s="3">
        <v>107</v>
      </c>
      <c r="F63" s="4">
        <f t="shared" si="0"/>
        <v>0.80373831775700932</v>
      </c>
    </row>
    <row r="64" spans="1:6" ht="12.75" customHeight="1" thickBot="1">
      <c r="A64" s="102"/>
      <c r="B64" s="103" t="s">
        <v>200</v>
      </c>
      <c r="C64" s="104"/>
      <c r="D64" s="3">
        <f>SUM(D55:D63)</f>
        <v>199</v>
      </c>
      <c r="E64" s="3">
        <f>SUM(E55:E63)</f>
        <v>267</v>
      </c>
      <c r="F64" s="4">
        <f t="shared" ref="F64:F71" si="1">D64/E64</f>
        <v>0.74531835205992514</v>
      </c>
    </row>
    <row r="65" spans="1:6" ht="12.75" customHeight="1" thickBot="1">
      <c r="A65" s="100" t="s">
        <v>201</v>
      </c>
      <c r="B65" s="9" t="s">
        <v>397</v>
      </c>
      <c r="C65" s="9" t="s">
        <v>398</v>
      </c>
      <c r="D65" s="3">
        <v>27</v>
      </c>
      <c r="E65" s="3">
        <v>37</v>
      </c>
      <c r="F65" s="4">
        <f t="shared" si="1"/>
        <v>0.72972972972972971</v>
      </c>
    </row>
    <row r="66" spans="1:6" ht="12.75" customHeight="1" thickBot="1">
      <c r="A66" s="105"/>
      <c r="B66" s="9" t="s">
        <v>263</v>
      </c>
      <c r="C66" s="9" t="s">
        <v>202</v>
      </c>
      <c r="D66" s="3">
        <v>26</v>
      </c>
      <c r="E66" s="3">
        <v>36</v>
      </c>
      <c r="F66" s="4">
        <f t="shared" si="1"/>
        <v>0.72222222222222221</v>
      </c>
    </row>
    <row r="67" spans="1:6" ht="12.75" customHeight="1" thickBot="1">
      <c r="A67" s="105"/>
      <c r="B67" s="9" t="s">
        <v>265</v>
      </c>
      <c r="C67" s="9" t="s">
        <v>203</v>
      </c>
      <c r="D67" s="3">
        <v>61</v>
      </c>
      <c r="E67" s="3">
        <v>78</v>
      </c>
      <c r="F67" s="4">
        <f t="shared" si="1"/>
        <v>0.78205128205128205</v>
      </c>
    </row>
    <row r="68" spans="1:6" ht="12.75" customHeight="1" thickBot="1">
      <c r="A68" s="102"/>
      <c r="B68" s="103" t="s">
        <v>204</v>
      </c>
      <c r="C68" s="104"/>
      <c r="D68" s="3">
        <v>91</v>
      </c>
      <c r="E68" s="3">
        <v>130</v>
      </c>
      <c r="F68" s="4">
        <f t="shared" si="1"/>
        <v>0.7</v>
      </c>
    </row>
    <row r="69" spans="1:6" ht="12.75" customHeight="1" thickBot="1">
      <c r="A69" s="100" t="s">
        <v>266</v>
      </c>
      <c r="B69" s="9" t="s">
        <v>267</v>
      </c>
      <c r="C69" s="9" t="s">
        <v>205</v>
      </c>
      <c r="D69" s="3">
        <v>57</v>
      </c>
      <c r="E69" s="3">
        <v>80</v>
      </c>
      <c r="F69" s="4">
        <f t="shared" si="1"/>
        <v>0.71250000000000002</v>
      </c>
    </row>
    <row r="70" spans="1:6" ht="12.75" customHeight="1" thickBot="1">
      <c r="A70" s="102"/>
      <c r="B70" s="103" t="s">
        <v>206</v>
      </c>
      <c r="C70" s="104"/>
      <c r="D70" s="3">
        <v>47</v>
      </c>
      <c r="E70" s="3">
        <v>66</v>
      </c>
      <c r="F70" s="4">
        <f t="shared" si="1"/>
        <v>0.71212121212121215</v>
      </c>
    </row>
    <row r="71" spans="1:6" ht="12.75" customHeight="1" thickBot="1">
      <c r="A71" s="37" t="s">
        <v>210</v>
      </c>
      <c r="B71" s="9"/>
      <c r="C71" s="9"/>
      <c r="D71" s="3">
        <v>1300</v>
      </c>
      <c r="E71" s="3">
        <v>1961</v>
      </c>
      <c r="F71" s="4">
        <f t="shared" si="1"/>
        <v>0.66292707802141759</v>
      </c>
    </row>
    <row r="72" spans="1:6" ht="12.75" customHeight="1" thickBot="1"/>
    <row r="73" spans="1:6" ht="12.75" customHeight="1" thickBot="1">
      <c r="A73" s="51" t="s">
        <v>558</v>
      </c>
      <c r="B73" s="21" t="s">
        <v>0</v>
      </c>
      <c r="C73" s="21" t="s">
        <v>1</v>
      </c>
      <c r="D73" s="21" t="s">
        <v>2</v>
      </c>
    </row>
    <row r="74" spans="1:6" ht="12.75" customHeight="1" thickBot="1">
      <c r="A74" s="37" t="s">
        <v>365</v>
      </c>
      <c r="B74" s="3">
        <v>1</v>
      </c>
      <c r="C74" s="3">
        <v>1</v>
      </c>
      <c r="D74" s="4">
        <f t="shared" ref="D74:D91" si="2">B74/C74</f>
        <v>1</v>
      </c>
    </row>
    <row r="75" spans="1:6" ht="12.75" customHeight="1" thickBot="1">
      <c r="A75" s="37" t="s">
        <v>366</v>
      </c>
      <c r="B75" s="3">
        <v>1</v>
      </c>
      <c r="C75" s="3">
        <v>1</v>
      </c>
      <c r="D75" s="4">
        <f t="shared" si="2"/>
        <v>1</v>
      </c>
    </row>
    <row r="76" spans="1:6" ht="12.75" customHeight="1" thickBot="1">
      <c r="A76" s="75" t="s">
        <v>367</v>
      </c>
      <c r="B76" s="3">
        <v>68</v>
      </c>
      <c r="C76" s="3">
        <v>100</v>
      </c>
      <c r="D76" s="4">
        <f t="shared" si="2"/>
        <v>0.68</v>
      </c>
    </row>
    <row r="77" spans="1:6" ht="12.75" customHeight="1" thickBot="1">
      <c r="A77" s="37" t="s">
        <v>368</v>
      </c>
      <c r="B77" s="3">
        <v>10</v>
      </c>
      <c r="C77" s="3">
        <v>17</v>
      </c>
      <c r="D77" s="4">
        <f t="shared" si="2"/>
        <v>0.58823529411764708</v>
      </c>
    </row>
    <row r="78" spans="1:6" ht="12.75" customHeight="1" thickBot="1">
      <c r="A78" s="37" t="s">
        <v>369</v>
      </c>
      <c r="B78" s="3">
        <v>6</v>
      </c>
      <c r="C78" s="3">
        <v>9</v>
      </c>
      <c r="D78" s="4">
        <f t="shared" si="2"/>
        <v>0.66666666666666663</v>
      </c>
    </row>
    <row r="79" spans="1:6" ht="12.75" customHeight="1" thickBot="1">
      <c r="A79" s="37" t="s">
        <v>370</v>
      </c>
      <c r="B79" s="3">
        <v>4</v>
      </c>
      <c r="C79" s="3">
        <v>7</v>
      </c>
      <c r="D79" s="4">
        <f t="shared" si="2"/>
        <v>0.5714285714285714</v>
      </c>
    </row>
    <row r="80" spans="1:6" ht="12.75" customHeight="1" thickBot="1">
      <c r="A80" s="37" t="s">
        <v>371</v>
      </c>
      <c r="B80" s="3">
        <v>4</v>
      </c>
      <c r="C80" s="3">
        <v>8</v>
      </c>
      <c r="D80" s="4">
        <f t="shared" si="2"/>
        <v>0.5</v>
      </c>
    </row>
    <row r="81" spans="1:4" ht="12.75" customHeight="1" thickBot="1">
      <c r="A81" s="37" t="s">
        <v>372</v>
      </c>
      <c r="B81" s="3">
        <v>3</v>
      </c>
      <c r="C81" s="3">
        <v>5</v>
      </c>
      <c r="D81" s="4">
        <f t="shared" si="2"/>
        <v>0.6</v>
      </c>
    </row>
    <row r="82" spans="1:4" ht="12.75" customHeight="1" thickBot="1">
      <c r="A82" s="48" t="s">
        <v>373</v>
      </c>
      <c r="B82" s="3">
        <v>117</v>
      </c>
      <c r="C82" s="3">
        <v>224</v>
      </c>
      <c r="D82" s="4">
        <f t="shared" si="2"/>
        <v>0.5223214285714286</v>
      </c>
    </row>
    <row r="83" spans="1:4" ht="12.75" customHeight="1" thickBot="1">
      <c r="A83" s="37" t="s">
        <v>374</v>
      </c>
      <c r="B83" s="3">
        <v>5</v>
      </c>
      <c r="C83" s="3">
        <v>11</v>
      </c>
      <c r="D83" s="4">
        <f t="shared" si="2"/>
        <v>0.45454545454545453</v>
      </c>
    </row>
    <row r="84" spans="1:4" ht="12.75" customHeight="1" thickBot="1">
      <c r="A84" s="37" t="s">
        <v>375</v>
      </c>
      <c r="B84" s="3">
        <v>1</v>
      </c>
      <c r="C84" s="3">
        <v>1</v>
      </c>
      <c r="D84" s="4">
        <f t="shared" si="2"/>
        <v>1</v>
      </c>
    </row>
    <row r="85" spans="1:4" ht="12.75" customHeight="1" thickBot="1">
      <c r="A85" s="37" t="s">
        <v>376</v>
      </c>
      <c r="B85" s="3">
        <v>7</v>
      </c>
      <c r="C85" s="3">
        <v>14</v>
      </c>
      <c r="D85" s="4">
        <f t="shared" si="2"/>
        <v>0.5</v>
      </c>
    </row>
    <row r="86" spans="1:4" ht="12.75" customHeight="1" thickBot="1">
      <c r="A86" s="37" t="s">
        <v>377</v>
      </c>
      <c r="B86" s="3">
        <v>0</v>
      </c>
      <c r="C86" s="3">
        <v>1</v>
      </c>
      <c r="D86" s="4">
        <f t="shared" si="2"/>
        <v>0</v>
      </c>
    </row>
    <row r="87" spans="1:4" ht="12.75" customHeight="1" thickBot="1">
      <c r="A87" s="37" t="s">
        <v>378</v>
      </c>
      <c r="B87" s="3">
        <v>3</v>
      </c>
      <c r="C87" s="3">
        <v>4</v>
      </c>
      <c r="D87" s="4">
        <f t="shared" si="2"/>
        <v>0.75</v>
      </c>
    </row>
    <row r="88" spans="1:4" ht="12.75" customHeight="1" thickBot="1">
      <c r="A88" s="37" t="s">
        <v>379</v>
      </c>
      <c r="B88" s="3">
        <v>7</v>
      </c>
      <c r="C88" s="3">
        <v>22</v>
      </c>
      <c r="D88" s="4">
        <f t="shared" si="2"/>
        <v>0.31818181818181818</v>
      </c>
    </row>
    <row r="89" spans="1:4" ht="12.75" customHeight="1" thickBot="1">
      <c r="A89" s="37" t="s">
        <v>380</v>
      </c>
      <c r="B89" s="3">
        <v>59</v>
      </c>
      <c r="C89" s="3">
        <v>107</v>
      </c>
      <c r="D89" s="4">
        <f t="shared" si="2"/>
        <v>0.55140186915887845</v>
      </c>
    </row>
    <row r="90" spans="1:4" ht="12.75" customHeight="1" thickBot="1">
      <c r="A90" s="37" t="s">
        <v>381</v>
      </c>
      <c r="B90" s="3">
        <v>104</v>
      </c>
      <c r="C90" s="3">
        <v>155</v>
      </c>
      <c r="D90" s="4">
        <f t="shared" si="2"/>
        <v>0.67096774193548392</v>
      </c>
    </row>
    <row r="91" spans="1:4" ht="12.75" customHeight="1" thickBot="1">
      <c r="A91" s="37" t="s">
        <v>293</v>
      </c>
      <c r="B91" s="3">
        <f>SUM(B74:B90)</f>
        <v>400</v>
      </c>
      <c r="C91" s="3">
        <f>SUM(C74:C90)</f>
        <v>687</v>
      </c>
      <c r="D91" s="4">
        <f t="shared" si="2"/>
        <v>0.58224163027656473</v>
      </c>
    </row>
    <row r="92" spans="1:4" ht="12.75" customHeight="1" thickBot="1"/>
    <row r="93" spans="1:4" ht="12.75" customHeight="1" thickBot="1">
      <c r="A93" s="88" t="s">
        <v>592</v>
      </c>
      <c r="B93" s="21" t="s">
        <v>0</v>
      </c>
      <c r="C93" s="21" t="s">
        <v>460</v>
      </c>
      <c r="D93"/>
    </row>
    <row r="94" spans="1:4" ht="12.75" customHeight="1" thickBot="1">
      <c r="A94" s="9" t="s">
        <v>590</v>
      </c>
      <c r="B94" s="3">
        <v>411</v>
      </c>
      <c r="C94" s="90">
        <f>B94/1961</f>
        <v>0.20958694543600204</v>
      </c>
      <c r="D94"/>
    </row>
    <row r="95" spans="1:4" ht="12.75" customHeight="1" thickBot="1">
      <c r="A95" s="37" t="s">
        <v>589</v>
      </c>
      <c r="B95" s="3">
        <v>889</v>
      </c>
      <c r="C95" s="90">
        <f t="shared" ref="C95:C96" si="3">B95/1961</f>
        <v>0.45334013258541561</v>
      </c>
      <c r="D95"/>
    </row>
    <row r="96" spans="1:4" ht="12.75" customHeight="1" thickBot="1">
      <c r="A96" s="37" t="s">
        <v>591</v>
      </c>
      <c r="B96" s="3">
        <v>661</v>
      </c>
      <c r="C96" s="90">
        <f t="shared" si="3"/>
        <v>0.33707292197858235</v>
      </c>
      <c r="D96"/>
    </row>
    <row r="97" spans="1:4" ht="12.75" customHeight="1" thickBot="1"/>
    <row r="98" spans="1:4" ht="12.75" customHeight="1" thickBot="1">
      <c r="A98" s="88" t="s">
        <v>559</v>
      </c>
      <c r="B98" s="21" t="s">
        <v>0</v>
      </c>
      <c r="C98" s="21" t="s">
        <v>1</v>
      </c>
      <c r="D98" s="21" t="s">
        <v>2</v>
      </c>
    </row>
    <row r="99" spans="1:4" ht="12.75" customHeight="1" thickBot="1">
      <c r="A99" s="9">
        <v>19</v>
      </c>
      <c r="B99" s="3">
        <v>2</v>
      </c>
      <c r="C99" s="3">
        <v>3</v>
      </c>
      <c r="D99" s="4">
        <f>B99/C99</f>
        <v>0.66666666666666663</v>
      </c>
    </row>
    <row r="100" spans="1:4" ht="12.75" customHeight="1" thickBot="1">
      <c r="A100" s="37" t="s">
        <v>20</v>
      </c>
      <c r="B100" s="3">
        <v>27</v>
      </c>
      <c r="C100" s="3">
        <v>35</v>
      </c>
      <c r="D100" s="4">
        <f t="shared" ref="D100:D114" si="4">B100/C100</f>
        <v>0.77142857142857146</v>
      </c>
    </row>
    <row r="101" spans="1:4" ht="12.75" customHeight="1" thickBot="1">
      <c r="A101" s="37" t="s">
        <v>21</v>
      </c>
      <c r="B101" s="3">
        <v>99</v>
      </c>
      <c r="C101" s="3">
        <v>123</v>
      </c>
      <c r="D101" s="4">
        <f t="shared" si="4"/>
        <v>0.80487804878048785</v>
      </c>
    </row>
    <row r="102" spans="1:4" ht="12.75" customHeight="1" thickBot="1">
      <c r="A102" s="37" t="s">
        <v>22</v>
      </c>
      <c r="B102" s="3">
        <v>198</v>
      </c>
      <c r="C102" s="3">
        <v>290</v>
      </c>
      <c r="D102" s="4">
        <f t="shared" si="4"/>
        <v>0.6827586206896552</v>
      </c>
    </row>
    <row r="103" spans="1:4" ht="12.75" customHeight="1" thickBot="1">
      <c r="A103" s="37" t="s">
        <v>23</v>
      </c>
      <c r="B103" s="3">
        <v>406</v>
      </c>
      <c r="C103" s="3">
        <v>548</v>
      </c>
      <c r="D103" s="4">
        <f t="shared" si="4"/>
        <v>0.74087591240875916</v>
      </c>
    </row>
    <row r="104" spans="1:4" ht="12.75" customHeight="1" thickBot="1">
      <c r="A104" s="37" t="s">
        <v>24</v>
      </c>
      <c r="B104" s="3">
        <v>144</v>
      </c>
      <c r="C104" s="3">
        <v>228</v>
      </c>
      <c r="D104" s="4">
        <f t="shared" si="4"/>
        <v>0.63157894736842102</v>
      </c>
    </row>
    <row r="105" spans="1:4" ht="12.75" customHeight="1" thickBot="1">
      <c r="A105" s="37" t="s">
        <v>25</v>
      </c>
      <c r="B105" s="3">
        <v>218</v>
      </c>
      <c r="C105" s="3">
        <v>368</v>
      </c>
      <c r="D105" s="4">
        <f t="shared" si="4"/>
        <v>0.59239130434782605</v>
      </c>
    </row>
    <row r="106" spans="1:4" ht="12.75" customHeight="1" thickBot="1">
      <c r="A106" s="37" t="s">
        <v>26</v>
      </c>
      <c r="B106" s="3">
        <v>206</v>
      </c>
      <c r="C106" s="3">
        <v>366</v>
      </c>
      <c r="D106" s="4">
        <f t="shared" si="4"/>
        <v>0.56284153005464477</v>
      </c>
    </row>
    <row r="107" spans="1:4" ht="12.75" customHeight="1" thickBot="1">
      <c r="A107" s="37" t="s">
        <v>383</v>
      </c>
      <c r="B107" s="3"/>
      <c r="C107" s="3"/>
      <c r="D107" s="4"/>
    </row>
    <row r="108" spans="1:4" ht="12.75" customHeight="1" thickBot="1">
      <c r="A108" s="37" t="s">
        <v>27</v>
      </c>
      <c r="B108" s="3">
        <v>9</v>
      </c>
      <c r="C108" s="3">
        <v>18</v>
      </c>
      <c r="D108" s="4">
        <f t="shared" si="4"/>
        <v>0.5</v>
      </c>
    </row>
    <row r="109" spans="1:4" ht="12.75" customHeight="1" thickBot="1">
      <c r="A109" s="37" t="s">
        <v>28</v>
      </c>
      <c r="B109" s="3">
        <v>15</v>
      </c>
      <c r="C109" s="3">
        <v>35</v>
      </c>
      <c r="D109" s="4">
        <f t="shared" si="4"/>
        <v>0.42857142857142855</v>
      </c>
    </row>
    <row r="110" spans="1:4" ht="12.75" customHeight="1" thickBot="1">
      <c r="A110" s="37" t="s">
        <v>29</v>
      </c>
      <c r="B110" s="3">
        <v>16</v>
      </c>
      <c r="C110" s="3">
        <v>37</v>
      </c>
      <c r="D110" s="4">
        <f t="shared" si="4"/>
        <v>0.43243243243243246</v>
      </c>
    </row>
    <row r="111" spans="1:4" ht="12.75" customHeight="1" thickBot="1">
      <c r="A111" s="37" t="s">
        <v>30</v>
      </c>
      <c r="B111" s="3">
        <v>1</v>
      </c>
      <c r="C111" s="3">
        <v>3</v>
      </c>
      <c r="D111" s="4">
        <f t="shared" si="4"/>
        <v>0.33333333333333331</v>
      </c>
    </row>
    <row r="112" spans="1:4" ht="12.75" customHeight="1" thickBot="1">
      <c r="A112" s="37" t="s">
        <v>32</v>
      </c>
      <c r="B112" s="3">
        <v>1</v>
      </c>
      <c r="C112" s="3">
        <v>5</v>
      </c>
      <c r="D112" s="4">
        <f t="shared" si="4"/>
        <v>0.2</v>
      </c>
    </row>
    <row r="113" spans="1:4" ht="12.75" customHeight="1" thickBot="1">
      <c r="A113" s="37" t="s">
        <v>33</v>
      </c>
      <c r="B113" s="3">
        <v>5</v>
      </c>
      <c r="C113" s="3">
        <v>14</v>
      </c>
      <c r="D113" s="4">
        <f t="shared" si="4"/>
        <v>0.35714285714285715</v>
      </c>
    </row>
    <row r="114" spans="1:4" ht="12.75" customHeight="1" thickBot="1">
      <c r="A114" s="37" t="s">
        <v>34</v>
      </c>
      <c r="B114" s="3">
        <v>1</v>
      </c>
      <c r="C114" s="3">
        <v>2</v>
      </c>
      <c r="D114" s="4">
        <f t="shared" si="4"/>
        <v>0.5</v>
      </c>
    </row>
    <row r="115" spans="1:4" ht="12.75" customHeight="1" thickBot="1">
      <c r="A115" s="9">
        <v>3</v>
      </c>
      <c r="B115" s="3">
        <v>3</v>
      </c>
      <c r="C115" s="3">
        <v>7</v>
      </c>
      <c r="D115" s="4">
        <f>B115/C115</f>
        <v>0.42857142857142855</v>
      </c>
    </row>
    <row r="116" spans="1:4" customFormat="1" ht="12.75" customHeight="1">
      <c r="A116" s="79" t="s">
        <v>382</v>
      </c>
    </row>
    <row r="117" spans="1:4" ht="12.75" customHeight="1" thickBot="1"/>
    <row r="118" spans="1:4" ht="12.75" customHeight="1" thickBot="1">
      <c r="A118" s="51" t="s">
        <v>560</v>
      </c>
      <c r="B118" s="21" t="s">
        <v>0</v>
      </c>
      <c r="C118" s="37" t="s">
        <v>1</v>
      </c>
      <c r="D118" s="37" t="s">
        <v>2</v>
      </c>
    </row>
    <row r="119" spans="1:4" ht="12.75" customHeight="1" thickBot="1">
      <c r="A119" s="9">
        <v>0</v>
      </c>
      <c r="B119" s="3">
        <v>3</v>
      </c>
      <c r="C119" s="3">
        <v>57</v>
      </c>
      <c r="D119" s="4">
        <f t="shared" ref="D119:D128" si="5">B119/C119</f>
        <v>5.2631578947368418E-2</v>
      </c>
    </row>
    <row r="120" spans="1:4" ht="12.75" customHeight="1" thickBot="1">
      <c r="A120" s="37" t="s">
        <v>137</v>
      </c>
      <c r="B120" s="3">
        <v>30</v>
      </c>
      <c r="C120" s="3">
        <v>160</v>
      </c>
      <c r="D120" s="4">
        <f t="shared" si="5"/>
        <v>0.1875</v>
      </c>
    </row>
    <row r="121" spans="1:4" ht="12.75" customHeight="1" thickBot="1">
      <c r="A121" s="37" t="s">
        <v>211</v>
      </c>
      <c r="B121" s="3">
        <v>47</v>
      </c>
      <c r="C121" s="3">
        <v>154</v>
      </c>
      <c r="D121" s="4">
        <f t="shared" si="5"/>
        <v>0.30519480519480519</v>
      </c>
    </row>
    <row r="122" spans="1:4" ht="12.75" customHeight="1" thickBot="1">
      <c r="A122" s="37" t="s">
        <v>54</v>
      </c>
      <c r="B122" s="3">
        <v>140</v>
      </c>
      <c r="C122" s="3">
        <v>223</v>
      </c>
      <c r="D122" s="4">
        <f t="shared" si="5"/>
        <v>0.62780269058295968</v>
      </c>
    </row>
    <row r="123" spans="1:4" ht="12.75" customHeight="1" thickBot="1">
      <c r="A123" s="37" t="s">
        <v>55</v>
      </c>
      <c r="B123" s="3">
        <v>88</v>
      </c>
      <c r="C123" s="3">
        <v>138</v>
      </c>
      <c r="D123" s="4">
        <f t="shared" si="5"/>
        <v>0.6376811594202898</v>
      </c>
    </row>
    <row r="124" spans="1:4" ht="12.75" customHeight="1" thickBot="1">
      <c r="A124" s="37" t="s">
        <v>56</v>
      </c>
      <c r="B124" s="3">
        <v>127</v>
      </c>
      <c r="C124" s="3">
        <v>176</v>
      </c>
      <c r="D124" s="4">
        <f t="shared" si="5"/>
        <v>0.72159090909090906</v>
      </c>
    </row>
    <row r="125" spans="1:4" ht="12.75" customHeight="1" thickBot="1">
      <c r="A125" s="37" t="s">
        <v>57</v>
      </c>
      <c r="B125" s="3">
        <v>170</v>
      </c>
      <c r="C125" s="3">
        <v>223</v>
      </c>
      <c r="D125" s="4">
        <f t="shared" si="5"/>
        <v>0.7623318385650224</v>
      </c>
    </row>
    <row r="126" spans="1:4" ht="12.75" customHeight="1" thickBot="1">
      <c r="A126" s="37" t="s">
        <v>58</v>
      </c>
      <c r="B126" s="3">
        <v>420</v>
      </c>
      <c r="C126" s="3">
        <v>513</v>
      </c>
      <c r="D126" s="4">
        <f t="shared" si="5"/>
        <v>0.81871345029239762</v>
      </c>
    </row>
    <row r="127" spans="1:4" ht="12.75" customHeight="1" thickBot="1">
      <c r="A127" s="37" t="s">
        <v>59</v>
      </c>
      <c r="B127" s="3">
        <v>163</v>
      </c>
      <c r="C127" s="3">
        <v>192</v>
      </c>
      <c r="D127" s="4">
        <f t="shared" si="5"/>
        <v>0.84895833333333337</v>
      </c>
    </row>
    <row r="128" spans="1:4" ht="12.75" customHeight="1" thickBot="1">
      <c r="A128" s="37" t="s">
        <v>60</v>
      </c>
      <c r="B128" s="3">
        <v>112</v>
      </c>
      <c r="C128" s="3">
        <v>125</v>
      </c>
      <c r="D128" s="4">
        <f t="shared" si="5"/>
        <v>0.89600000000000002</v>
      </c>
    </row>
    <row r="129" spans="1:9" ht="12.75" customHeight="1">
      <c r="A129"/>
      <c r="B129"/>
      <c r="C129"/>
      <c r="D129"/>
      <c r="E129"/>
      <c r="F129"/>
      <c r="G129"/>
      <c r="H129"/>
      <c r="I129"/>
    </row>
    <row r="130" spans="1:9" ht="12.75" customHeight="1">
      <c r="A130"/>
      <c r="B130"/>
      <c r="C130"/>
      <c r="D130"/>
      <c r="E130"/>
      <c r="F130"/>
      <c r="G130"/>
      <c r="H130"/>
      <c r="I130"/>
    </row>
    <row r="131" spans="1:9" ht="12.75" customHeight="1">
      <c r="A131"/>
      <c r="B131"/>
      <c r="C131"/>
      <c r="D131"/>
      <c r="E131"/>
      <c r="F131"/>
      <c r="G131"/>
      <c r="H131"/>
      <c r="I131"/>
    </row>
    <row r="132" spans="1:9" ht="12.75" customHeight="1">
      <c r="A132"/>
      <c r="B132"/>
      <c r="C132"/>
      <c r="D132"/>
      <c r="E132"/>
      <c r="F132"/>
      <c r="G132"/>
      <c r="H132"/>
      <c r="I132"/>
    </row>
    <row r="133" spans="1:9" ht="12.75" customHeight="1">
      <c r="A133"/>
      <c r="B133"/>
      <c r="C133"/>
      <c r="D133"/>
      <c r="E133"/>
      <c r="F133"/>
      <c r="G133"/>
      <c r="H133"/>
      <c r="I133"/>
    </row>
    <row r="134" spans="1:9" ht="12.75" customHeight="1">
      <c r="A134"/>
      <c r="B134"/>
      <c r="C134"/>
      <c r="D134"/>
      <c r="E134"/>
      <c r="F134"/>
      <c r="G134"/>
      <c r="H134"/>
      <c r="I134"/>
    </row>
    <row r="135" spans="1:9" ht="12.75" customHeight="1">
      <c r="A135"/>
      <c r="B135"/>
      <c r="C135"/>
      <c r="D135"/>
      <c r="E135"/>
      <c r="F135"/>
      <c r="G135"/>
      <c r="H135"/>
      <c r="I135"/>
    </row>
    <row r="136" spans="1:9" ht="12.75" customHeight="1">
      <c r="A136"/>
      <c r="B136"/>
      <c r="C136"/>
      <c r="D136"/>
      <c r="E136"/>
      <c r="F136"/>
      <c r="G136"/>
      <c r="H136"/>
      <c r="I136"/>
    </row>
    <row r="137" spans="1:9" ht="12.75" customHeight="1">
      <c r="A137"/>
      <c r="B137"/>
      <c r="C137"/>
      <c r="D137"/>
      <c r="E137"/>
      <c r="F137"/>
      <c r="G137"/>
      <c r="H137"/>
      <c r="I137"/>
    </row>
    <row r="138" spans="1:9" ht="12.75" customHeight="1">
      <c r="A138"/>
      <c r="B138"/>
      <c r="C138"/>
      <c r="D138"/>
      <c r="E138"/>
      <c r="F138"/>
      <c r="G138"/>
      <c r="H138"/>
      <c r="I138"/>
    </row>
    <row r="139" spans="1:9" ht="12.75" customHeight="1">
      <c r="A139"/>
      <c r="B139"/>
      <c r="C139"/>
      <c r="D139"/>
      <c r="E139"/>
      <c r="F139"/>
      <c r="G139"/>
      <c r="H139"/>
      <c r="I139"/>
    </row>
    <row r="140" spans="1:9" ht="12.75" customHeight="1">
      <c r="A140"/>
      <c r="B140"/>
      <c r="C140"/>
      <c r="D140"/>
      <c r="E140"/>
      <c r="F140"/>
      <c r="G140"/>
      <c r="H140"/>
      <c r="I140"/>
    </row>
    <row r="141" spans="1:9" ht="12.75" customHeight="1">
      <c r="A141"/>
      <c r="B141"/>
      <c r="C141"/>
      <c r="D141"/>
      <c r="E141"/>
      <c r="F141"/>
      <c r="G141"/>
      <c r="H141"/>
      <c r="I141"/>
    </row>
    <row r="142" spans="1:9" ht="12.75" customHeight="1">
      <c r="A142"/>
      <c r="B142"/>
      <c r="C142"/>
      <c r="D142"/>
      <c r="E142"/>
      <c r="F142"/>
      <c r="G142"/>
      <c r="H142"/>
      <c r="I142"/>
    </row>
    <row r="143" spans="1:9" ht="12.75" customHeight="1">
      <c r="A143"/>
      <c r="B143"/>
      <c r="C143"/>
      <c r="D143"/>
      <c r="E143"/>
      <c r="F143"/>
      <c r="G143"/>
      <c r="H143"/>
      <c r="I143"/>
    </row>
    <row r="144" spans="1:9" ht="12.75" customHeight="1">
      <c r="A144"/>
      <c r="B144"/>
      <c r="C144"/>
      <c r="D144"/>
      <c r="E144"/>
      <c r="F144"/>
      <c r="G144"/>
      <c r="H144"/>
      <c r="I144"/>
    </row>
    <row r="145" spans="1:9" ht="12.75" customHeight="1">
      <c r="A145"/>
      <c r="B145"/>
      <c r="C145"/>
      <c r="D145"/>
      <c r="E145"/>
      <c r="F145"/>
      <c r="G145"/>
      <c r="H145"/>
      <c r="I145"/>
    </row>
    <row r="146" spans="1:9" ht="12.75" customHeight="1">
      <c r="A146"/>
      <c r="B146"/>
      <c r="C146"/>
      <c r="D146"/>
      <c r="E146"/>
      <c r="F146"/>
      <c r="G146"/>
      <c r="H146"/>
      <c r="I146"/>
    </row>
    <row r="147" spans="1:9" ht="12.75" customHeight="1">
      <c r="A147"/>
      <c r="B147"/>
      <c r="C147"/>
      <c r="D147"/>
      <c r="E147"/>
      <c r="F147"/>
      <c r="G147"/>
      <c r="H147"/>
      <c r="I147"/>
    </row>
    <row r="148" spans="1:9" ht="12.75" customHeight="1">
      <c r="A148"/>
      <c r="B148"/>
      <c r="C148"/>
      <c r="D148"/>
      <c r="E148"/>
      <c r="F148"/>
      <c r="G148"/>
      <c r="H148"/>
      <c r="I148"/>
    </row>
    <row r="149" spans="1:9" ht="12.75" customHeight="1">
      <c r="A149"/>
      <c r="B149"/>
      <c r="C149"/>
      <c r="D149"/>
      <c r="E149"/>
      <c r="F149"/>
      <c r="G149"/>
      <c r="H149"/>
      <c r="I149"/>
    </row>
    <row r="150" spans="1:9" ht="12.75" customHeight="1">
      <c r="A150"/>
      <c r="B150"/>
      <c r="C150"/>
      <c r="D150"/>
      <c r="E150"/>
      <c r="F150"/>
      <c r="G150"/>
      <c r="H150"/>
      <c r="I150"/>
    </row>
    <row r="151" spans="1:9" ht="12.75" customHeight="1">
      <c r="A151"/>
      <c r="B151"/>
      <c r="C151"/>
      <c r="D151"/>
      <c r="E151"/>
      <c r="F151"/>
      <c r="G151"/>
      <c r="H151"/>
      <c r="I151"/>
    </row>
    <row r="152" spans="1:9" ht="12.75" customHeight="1">
      <c r="A152"/>
      <c r="B152"/>
      <c r="C152"/>
      <c r="D152"/>
      <c r="E152"/>
      <c r="F152"/>
      <c r="G152"/>
      <c r="H152"/>
      <c r="I152"/>
    </row>
    <row r="153" spans="1:9" ht="12.75" customHeight="1">
      <c r="A153"/>
      <c r="B153"/>
      <c r="C153"/>
      <c r="D153"/>
      <c r="E153"/>
      <c r="F153"/>
      <c r="G153"/>
      <c r="H153"/>
      <c r="I153"/>
    </row>
    <row r="154" spans="1:9" ht="12.75" customHeight="1">
      <c r="A154"/>
      <c r="B154"/>
      <c r="C154"/>
      <c r="D154"/>
      <c r="E154"/>
      <c r="F154"/>
      <c r="G154"/>
      <c r="H154"/>
      <c r="I154"/>
    </row>
    <row r="155" spans="1:9" ht="12.75" customHeight="1">
      <c r="A155"/>
      <c r="B155"/>
      <c r="C155"/>
      <c r="D155"/>
      <c r="E155"/>
      <c r="F155"/>
      <c r="G155"/>
      <c r="H155"/>
      <c r="I155"/>
    </row>
    <row r="156" spans="1:9" ht="12.75" customHeight="1">
      <c r="A156"/>
      <c r="B156"/>
      <c r="C156"/>
      <c r="D156"/>
      <c r="E156"/>
      <c r="F156"/>
      <c r="G156"/>
      <c r="H156"/>
      <c r="I156"/>
    </row>
    <row r="157" spans="1:9" ht="12.75" customHeight="1">
      <c r="A157"/>
      <c r="B157"/>
      <c r="C157"/>
      <c r="D157"/>
      <c r="E157"/>
      <c r="F157"/>
      <c r="G157"/>
      <c r="H157"/>
      <c r="I157"/>
    </row>
    <row r="158" spans="1:9" ht="12.75" customHeight="1">
      <c r="A158"/>
      <c r="B158"/>
      <c r="C158"/>
      <c r="D158"/>
      <c r="E158"/>
      <c r="F158"/>
      <c r="G158"/>
      <c r="H158"/>
      <c r="I158"/>
    </row>
    <row r="159" spans="1:9" ht="12.75" customHeight="1">
      <c r="A159"/>
      <c r="B159"/>
      <c r="C159"/>
      <c r="D159"/>
      <c r="E159"/>
      <c r="F159"/>
      <c r="G159"/>
      <c r="H159"/>
      <c r="I159"/>
    </row>
    <row r="160" spans="1:9" ht="12.75" customHeight="1">
      <c r="A160"/>
      <c r="B160"/>
      <c r="C160"/>
      <c r="D160"/>
      <c r="E160"/>
      <c r="F160"/>
      <c r="G160"/>
      <c r="H160"/>
      <c r="I160"/>
    </row>
    <row r="161" spans="1:9" ht="12.75" customHeight="1">
      <c r="A161"/>
      <c r="B161"/>
      <c r="C161"/>
      <c r="D161"/>
      <c r="E161"/>
      <c r="F161"/>
      <c r="G161"/>
      <c r="H161"/>
      <c r="I161"/>
    </row>
    <row r="162" spans="1:9" ht="12.75" customHeight="1">
      <c r="A162"/>
      <c r="B162"/>
      <c r="C162"/>
      <c r="D162"/>
      <c r="E162"/>
      <c r="F162"/>
      <c r="G162"/>
      <c r="H162"/>
      <c r="I162"/>
    </row>
    <row r="163" spans="1:9" ht="12.75" customHeight="1">
      <c r="A163"/>
      <c r="B163"/>
      <c r="C163"/>
      <c r="D163"/>
      <c r="E163"/>
      <c r="F163"/>
      <c r="G163"/>
      <c r="H163"/>
      <c r="I163"/>
    </row>
    <row r="164" spans="1:9" ht="12.75" customHeight="1">
      <c r="A164"/>
      <c r="B164"/>
      <c r="C164"/>
      <c r="D164"/>
      <c r="E164"/>
      <c r="F164"/>
      <c r="G164"/>
      <c r="H164"/>
      <c r="I164"/>
    </row>
    <row r="165" spans="1:9" ht="12.75" customHeight="1">
      <c r="A165"/>
      <c r="B165"/>
      <c r="C165"/>
      <c r="D165"/>
      <c r="E165"/>
      <c r="F165"/>
      <c r="G165"/>
      <c r="H165"/>
      <c r="I165"/>
    </row>
    <row r="166" spans="1:9" ht="12.75" customHeight="1">
      <c r="A166"/>
      <c r="B166"/>
      <c r="C166"/>
      <c r="D166"/>
      <c r="E166"/>
      <c r="F166"/>
      <c r="G166"/>
      <c r="H166"/>
      <c r="I166"/>
    </row>
    <row r="167" spans="1:9" ht="12.75" customHeight="1">
      <c r="A167"/>
      <c r="B167"/>
      <c r="C167"/>
      <c r="D167"/>
      <c r="E167"/>
      <c r="F167"/>
      <c r="G167"/>
      <c r="H167"/>
      <c r="I167"/>
    </row>
    <row r="168" spans="1:9" ht="12.75" customHeight="1">
      <c r="A168"/>
      <c r="B168"/>
      <c r="C168"/>
      <c r="D168"/>
      <c r="E168"/>
      <c r="F168"/>
      <c r="G168"/>
      <c r="H168"/>
      <c r="I168"/>
    </row>
    <row r="169" spans="1:9" ht="12.75" customHeight="1">
      <c r="A169"/>
      <c r="B169"/>
      <c r="C169"/>
      <c r="D169"/>
      <c r="E169"/>
      <c r="F169"/>
      <c r="G169"/>
      <c r="H169"/>
      <c r="I169"/>
    </row>
    <row r="170" spans="1:9" ht="12.75" customHeight="1">
      <c r="A170"/>
      <c r="B170"/>
      <c r="C170"/>
      <c r="D170"/>
      <c r="E170"/>
      <c r="F170"/>
      <c r="G170"/>
      <c r="H170"/>
      <c r="I170"/>
    </row>
    <row r="171" spans="1:9" ht="12.75" customHeight="1">
      <c r="A171"/>
      <c r="B171"/>
      <c r="C171"/>
      <c r="D171"/>
      <c r="E171"/>
      <c r="F171"/>
      <c r="G171"/>
      <c r="H171"/>
      <c r="I171"/>
    </row>
    <row r="172" spans="1:9" ht="12.75" customHeight="1">
      <c r="A172"/>
      <c r="B172"/>
      <c r="C172"/>
      <c r="D172"/>
      <c r="E172"/>
      <c r="F172"/>
      <c r="G172"/>
      <c r="H172"/>
      <c r="I172"/>
    </row>
    <row r="173" spans="1:9" ht="12.75" customHeight="1">
      <c r="A173"/>
      <c r="B173"/>
      <c r="C173"/>
      <c r="D173"/>
      <c r="E173"/>
      <c r="F173"/>
      <c r="G173"/>
      <c r="H173"/>
      <c r="I173"/>
    </row>
    <row r="174" spans="1:9" ht="12.75" customHeight="1">
      <c r="A174"/>
      <c r="B174"/>
      <c r="C174"/>
      <c r="D174"/>
      <c r="E174"/>
      <c r="F174"/>
      <c r="G174"/>
      <c r="H174"/>
      <c r="I174"/>
    </row>
    <row r="175" spans="1:9" ht="12.75" customHeight="1">
      <c r="A175"/>
      <c r="B175"/>
      <c r="C175"/>
      <c r="D175"/>
      <c r="E175"/>
      <c r="F175"/>
      <c r="G175"/>
      <c r="H175"/>
      <c r="I175"/>
    </row>
    <row r="176" spans="1:9" ht="12.75" customHeight="1">
      <c r="A176"/>
      <c r="B176"/>
      <c r="C176"/>
      <c r="D176"/>
      <c r="E176"/>
      <c r="F176"/>
      <c r="G176"/>
      <c r="H176"/>
      <c r="I176"/>
    </row>
    <row r="177" spans="1:9" ht="12.75" customHeight="1">
      <c r="A177"/>
      <c r="B177"/>
      <c r="C177"/>
      <c r="D177"/>
      <c r="E177"/>
      <c r="F177"/>
      <c r="G177"/>
      <c r="H177"/>
      <c r="I177"/>
    </row>
    <row r="178" spans="1:9" ht="12.75" customHeight="1">
      <c r="A178"/>
      <c r="B178"/>
      <c r="C178"/>
      <c r="D178"/>
      <c r="E178"/>
      <c r="F178"/>
      <c r="G178"/>
      <c r="H178"/>
      <c r="I178"/>
    </row>
    <row r="179" spans="1:9" ht="12.75" customHeight="1">
      <c r="A179"/>
      <c r="B179"/>
      <c r="C179"/>
      <c r="D179"/>
      <c r="E179"/>
      <c r="F179"/>
      <c r="G179"/>
      <c r="H179"/>
      <c r="I179"/>
    </row>
    <row r="180" spans="1:9" ht="12.75" customHeight="1">
      <c r="A180"/>
      <c r="B180"/>
      <c r="C180"/>
      <c r="D180"/>
      <c r="E180"/>
      <c r="F180"/>
      <c r="G180"/>
      <c r="H180"/>
      <c r="I180"/>
    </row>
    <row r="181" spans="1:9" ht="12.75" customHeight="1">
      <c r="A181"/>
      <c r="B181"/>
      <c r="C181"/>
      <c r="D181"/>
      <c r="E181"/>
      <c r="F181"/>
      <c r="G181"/>
      <c r="H181"/>
      <c r="I181"/>
    </row>
    <row r="182" spans="1:9" ht="12.75" customHeight="1">
      <c r="A182"/>
      <c r="B182"/>
      <c r="C182"/>
      <c r="D182"/>
      <c r="E182"/>
      <c r="F182"/>
      <c r="G182"/>
      <c r="H182"/>
      <c r="I182"/>
    </row>
    <row r="183" spans="1:9" ht="13.15" customHeight="1">
      <c r="A183"/>
      <c r="B183"/>
      <c r="C183"/>
      <c r="D183"/>
      <c r="E183"/>
      <c r="F183"/>
      <c r="G183"/>
      <c r="H183"/>
      <c r="I183"/>
    </row>
    <row r="184" spans="1:9" ht="12.75" customHeight="1">
      <c r="A184"/>
      <c r="B184"/>
      <c r="C184"/>
      <c r="D184"/>
      <c r="E184"/>
      <c r="F184"/>
      <c r="G184"/>
      <c r="H184"/>
      <c r="I184"/>
    </row>
    <row r="185" spans="1:9" ht="12.75" customHeight="1">
      <c r="A185"/>
      <c r="B185"/>
      <c r="C185"/>
      <c r="D185"/>
      <c r="E185"/>
      <c r="F185"/>
      <c r="G185"/>
      <c r="H185"/>
      <c r="I185"/>
    </row>
    <row r="186" spans="1:9" ht="12.75" customHeight="1">
      <c r="A186"/>
      <c r="B186"/>
      <c r="C186"/>
      <c r="D186"/>
      <c r="E186"/>
      <c r="F186"/>
      <c r="G186"/>
      <c r="H186"/>
      <c r="I186"/>
    </row>
    <row r="187" spans="1:9" ht="12.75" customHeight="1">
      <c r="A187"/>
      <c r="B187"/>
      <c r="C187"/>
      <c r="D187"/>
      <c r="E187"/>
      <c r="F187"/>
      <c r="G187"/>
      <c r="H187"/>
      <c r="I187"/>
    </row>
    <row r="188" spans="1:9" ht="12.75" customHeight="1">
      <c r="A188"/>
      <c r="B188"/>
      <c r="C188"/>
      <c r="D188"/>
      <c r="E188"/>
      <c r="F188"/>
      <c r="G188"/>
      <c r="H188"/>
      <c r="I188"/>
    </row>
    <row r="189" spans="1:9" ht="12.75" customHeight="1">
      <c r="A189"/>
      <c r="B189"/>
      <c r="C189"/>
      <c r="D189"/>
      <c r="E189"/>
      <c r="F189"/>
      <c r="G189"/>
      <c r="H189"/>
      <c r="I189"/>
    </row>
    <row r="190" spans="1:9" ht="12.75" customHeight="1">
      <c r="A190"/>
      <c r="B190"/>
      <c r="C190"/>
      <c r="D190"/>
      <c r="E190"/>
      <c r="F190"/>
      <c r="G190"/>
      <c r="H190"/>
      <c r="I190"/>
    </row>
    <row r="191" spans="1:9" ht="12.75" customHeight="1">
      <c r="A191"/>
      <c r="B191"/>
      <c r="C191"/>
      <c r="D191"/>
      <c r="E191"/>
      <c r="F191"/>
      <c r="G191"/>
      <c r="H191"/>
      <c r="I191"/>
    </row>
    <row r="192" spans="1:9" ht="12.75" customHeight="1">
      <c r="A192"/>
      <c r="B192"/>
      <c r="C192"/>
      <c r="D192"/>
      <c r="E192"/>
      <c r="F192"/>
      <c r="G192"/>
      <c r="H192"/>
      <c r="I192"/>
    </row>
    <row r="193" spans="1:9" ht="12.75" customHeight="1">
      <c r="A193"/>
      <c r="B193"/>
      <c r="C193"/>
      <c r="D193"/>
      <c r="E193"/>
      <c r="F193"/>
      <c r="G193"/>
      <c r="H193"/>
      <c r="I193"/>
    </row>
    <row r="194" spans="1:9" ht="12.75" customHeight="1">
      <c r="A194"/>
      <c r="B194"/>
      <c r="C194"/>
      <c r="D194"/>
      <c r="E194"/>
      <c r="F194"/>
      <c r="G194"/>
      <c r="H194"/>
      <c r="I194"/>
    </row>
    <row r="195" spans="1:9" ht="12.75" customHeight="1">
      <c r="A195"/>
      <c r="B195"/>
      <c r="C195"/>
      <c r="D195"/>
      <c r="E195"/>
      <c r="F195"/>
      <c r="G195"/>
      <c r="H195"/>
      <c r="I195"/>
    </row>
    <row r="196" spans="1:9" ht="12.75" customHeight="1">
      <c r="A196"/>
      <c r="B196"/>
      <c r="C196"/>
      <c r="D196"/>
      <c r="E196"/>
      <c r="F196"/>
      <c r="G196"/>
      <c r="H196"/>
      <c r="I196"/>
    </row>
    <row r="197" spans="1:9" ht="12.75" customHeight="1">
      <c r="A197"/>
      <c r="B197"/>
      <c r="C197"/>
      <c r="D197"/>
      <c r="E197"/>
      <c r="F197"/>
      <c r="G197"/>
      <c r="H197"/>
      <c r="I197"/>
    </row>
    <row r="198" spans="1:9" ht="12.75" customHeight="1">
      <c r="A198"/>
      <c r="B198"/>
      <c r="C198"/>
      <c r="D198"/>
      <c r="E198"/>
      <c r="F198"/>
      <c r="G198"/>
      <c r="H198"/>
      <c r="I198"/>
    </row>
    <row r="199" spans="1:9" ht="12.75" customHeight="1">
      <c r="A199"/>
      <c r="B199"/>
      <c r="C199"/>
      <c r="D199"/>
      <c r="E199"/>
      <c r="F199"/>
      <c r="G199"/>
      <c r="H199"/>
      <c r="I199"/>
    </row>
    <row r="200" spans="1:9" ht="12.75" customHeight="1">
      <c r="A200"/>
      <c r="B200"/>
      <c r="C200"/>
      <c r="D200"/>
      <c r="E200"/>
      <c r="F200"/>
      <c r="G200"/>
      <c r="H200"/>
      <c r="I200"/>
    </row>
    <row r="201" spans="1:9" ht="12.75" customHeight="1">
      <c r="A201"/>
      <c r="B201"/>
      <c r="C201"/>
      <c r="D201"/>
      <c r="E201"/>
      <c r="F201"/>
      <c r="G201"/>
      <c r="H201"/>
      <c r="I201"/>
    </row>
    <row r="202" spans="1:9" ht="12.75" customHeight="1">
      <c r="A202"/>
      <c r="B202"/>
      <c r="C202"/>
      <c r="D202"/>
      <c r="E202"/>
      <c r="F202"/>
      <c r="G202"/>
      <c r="H202"/>
      <c r="I202"/>
    </row>
    <row r="203" spans="1:9" ht="12.75" customHeight="1">
      <c r="A203"/>
      <c r="B203"/>
      <c r="C203"/>
      <c r="D203"/>
      <c r="E203"/>
      <c r="F203"/>
      <c r="G203"/>
      <c r="H203"/>
      <c r="I203"/>
    </row>
    <row r="204" spans="1:9" ht="12.75" customHeight="1">
      <c r="A204"/>
      <c r="B204"/>
      <c r="C204"/>
      <c r="D204"/>
      <c r="E204"/>
      <c r="F204"/>
      <c r="G204"/>
      <c r="H204"/>
      <c r="I204"/>
    </row>
    <row r="205" spans="1:9" ht="12.75" customHeight="1">
      <c r="A205"/>
      <c r="B205"/>
      <c r="C205"/>
      <c r="D205"/>
      <c r="E205"/>
      <c r="F205"/>
      <c r="G205"/>
      <c r="H205"/>
      <c r="I205"/>
    </row>
    <row r="206" spans="1:9" ht="12.75" customHeight="1">
      <c r="A206"/>
      <c r="B206"/>
      <c r="C206"/>
      <c r="D206"/>
      <c r="E206"/>
      <c r="F206"/>
      <c r="G206"/>
      <c r="H206"/>
      <c r="I206"/>
    </row>
    <row r="207" spans="1:9" ht="12.75" customHeight="1">
      <c r="A207"/>
      <c r="B207"/>
      <c r="C207"/>
      <c r="D207"/>
      <c r="E207"/>
      <c r="F207"/>
      <c r="G207"/>
      <c r="H207"/>
      <c r="I207"/>
    </row>
    <row r="208" spans="1:9" ht="12.75" customHeight="1">
      <c r="A208"/>
      <c r="B208"/>
      <c r="C208"/>
      <c r="D208"/>
      <c r="E208"/>
      <c r="F208"/>
      <c r="G208"/>
      <c r="H208"/>
      <c r="I208"/>
    </row>
    <row r="209" spans="1:9" ht="12.75" customHeight="1">
      <c r="A209"/>
      <c r="B209"/>
      <c r="C209"/>
      <c r="D209"/>
      <c r="E209"/>
      <c r="F209"/>
      <c r="G209"/>
      <c r="H209"/>
      <c r="I209"/>
    </row>
    <row r="210" spans="1:9" ht="12.75" customHeight="1">
      <c r="A210"/>
      <c r="B210"/>
      <c r="C210"/>
      <c r="D210"/>
      <c r="E210"/>
      <c r="F210"/>
      <c r="G210"/>
      <c r="H210"/>
      <c r="I210"/>
    </row>
    <row r="211" spans="1:9" ht="12.75" customHeight="1">
      <c r="A211"/>
      <c r="B211"/>
      <c r="C211"/>
      <c r="D211"/>
      <c r="E211"/>
      <c r="F211"/>
      <c r="G211"/>
      <c r="H211"/>
      <c r="I211"/>
    </row>
    <row r="212" spans="1:9" ht="12.75" customHeight="1">
      <c r="A212"/>
      <c r="B212"/>
      <c r="C212"/>
      <c r="D212"/>
      <c r="E212"/>
      <c r="F212"/>
      <c r="G212"/>
      <c r="H212"/>
      <c r="I212"/>
    </row>
    <row r="213" spans="1:9" ht="12.75" customHeight="1">
      <c r="A213"/>
      <c r="B213"/>
      <c r="C213"/>
      <c r="D213"/>
      <c r="E213"/>
      <c r="F213"/>
      <c r="G213"/>
      <c r="H213"/>
      <c r="I213"/>
    </row>
    <row r="214" spans="1:9" ht="12.75" customHeight="1">
      <c r="A214"/>
      <c r="B214"/>
      <c r="C214"/>
      <c r="D214"/>
      <c r="E214"/>
      <c r="F214"/>
      <c r="G214"/>
      <c r="H214"/>
      <c r="I214"/>
    </row>
    <row r="215" spans="1:9" ht="12.75" customHeight="1">
      <c r="A215"/>
      <c r="B215"/>
      <c r="C215"/>
      <c r="D215"/>
      <c r="E215"/>
      <c r="F215"/>
      <c r="G215"/>
      <c r="H215"/>
      <c r="I215"/>
    </row>
    <row r="216" spans="1:9" ht="12.75" customHeight="1">
      <c r="A216"/>
      <c r="B216"/>
      <c r="C216"/>
      <c r="D216"/>
      <c r="E216"/>
      <c r="F216"/>
      <c r="G216"/>
      <c r="H216"/>
      <c r="I216"/>
    </row>
    <row r="217" spans="1:9" ht="12.75" customHeight="1">
      <c r="A217"/>
      <c r="B217"/>
      <c r="C217"/>
      <c r="D217"/>
      <c r="E217"/>
      <c r="F217"/>
      <c r="G217"/>
      <c r="H217"/>
      <c r="I217"/>
    </row>
    <row r="218" spans="1:9" ht="12.75" customHeight="1">
      <c r="A218"/>
      <c r="B218"/>
      <c r="C218"/>
      <c r="D218"/>
      <c r="E218"/>
      <c r="F218"/>
      <c r="G218"/>
      <c r="H218"/>
      <c r="I218"/>
    </row>
    <row r="219" spans="1:9" ht="12.75" customHeight="1">
      <c r="A219"/>
      <c r="B219"/>
      <c r="C219"/>
      <c r="D219"/>
      <c r="E219"/>
      <c r="F219"/>
      <c r="G219"/>
      <c r="H219"/>
      <c r="I219"/>
    </row>
    <row r="220" spans="1:9" ht="12.75" customHeight="1">
      <c r="A220"/>
      <c r="B220"/>
      <c r="C220"/>
      <c r="D220"/>
      <c r="E220"/>
      <c r="F220"/>
      <c r="G220"/>
      <c r="H220"/>
      <c r="I220"/>
    </row>
    <row r="221" spans="1:9" ht="12.75" customHeight="1">
      <c r="A221"/>
      <c r="B221"/>
      <c r="C221"/>
      <c r="D221"/>
      <c r="E221"/>
      <c r="F221"/>
      <c r="G221"/>
      <c r="H221"/>
      <c r="I221"/>
    </row>
    <row r="222" spans="1:9" ht="12.75" customHeight="1">
      <c r="A222"/>
      <c r="B222"/>
      <c r="C222"/>
      <c r="D222"/>
      <c r="E222"/>
      <c r="F222"/>
      <c r="G222"/>
      <c r="H222"/>
      <c r="I222"/>
    </row>
    <row r="223" spans="1:9" ht="12.75" customHeight="1">
      <c r="A223"/>
      <c r="B223"/>
      <c r="C223"/>
      <c r="D223"/>
      <c r="E223"/>
      <c r="F223"/>
      <c r="G223"/>
      <c r="H223"/>
      <c r="I223"/>
    </row>
    <row r="224" spans="1:9" ht="12.75" customHeight="1">
      <c r="A224"/>
      <c r="B224"/>
      <c r="C224"/>
      <c r="D224"/>
      <c r="E224"/>
      <c r="F224"/>
      <c r="G224"/>
      <c r="H224"/>
      <c r="I224"/>
    </row>
    <row r="225" spans="1:9" ht="12.75" customHeight="1">
      <c r="A225"/>
      <c r="B225"/>
      <c r="C225"/>
      <c r="D225"/>
      <c r="E225"/>
      <c r="F225"/>
      <c r="G225"/>
      <c r="H225"/>
      <c r="I225"/>
    </row>
    <row r="226" spans="1:9" ht="12.75" customHeight="1">
      <c r="A226"/>
      <c r="B226"/>
      <c r="C226"/>
      <c r="D226"/>
      <c r="E226"/>
      <c r="F226"/>
      <c r="G226"/>
      <c r="H226"/>
      <c r="I226"/>
    </row>
    <row r="227" spans="1:9" ht="12.75" customHeight="1">
      <c r="A227"/>
      <c r="B227"/>
      <c r="C227"/>
      <c r="D227"/>
      <c r="E227"/>
      <c r="F227"/>
      <c r="G227"/>
      <c r="H227"/>
      <c r="I227"/>
    </row>
    <row r="228" spans="1:9" ht="12.75" customHeight="1">
      <c r="A228"/>
      <c r="B228"/>
      <c r="C228"/>
      <c r="D228"/>
      <c r="E228"/>
      <c r="F228"/>
      <c r="G228"/>
      <c r="H228"/>
      <c r="I228"/>
    </row>
    <row r="229" spans="1:9" ht="12.75" customHeight="1">
      <c r="A229"/>
      <c r="B229"/>
      <c r="C229"/>
      <c r="D229"/>
      <c r="E229"/>
      <c r="F229"/>
      <c r="G229"/>
      <c r="H229"/>
      <c r="I229"/>
    </row>
    <row r="230" spans="1:9" ht="12.75" customHeight="1">
      <c r="A230"/>
      <c r="B230"/>
      <c r="C230"/>
      <c r="D230"/>
      <c r="E230"/>
      <c r="F230"/>
      <c r="G230"/>
      <c r="H230"/>
      <c r="I230"/>
    </row>
    <row r="231" spans="1:9" ht="12.75" customHeight="1">
      <c r="A231"/>
      <c r="B231"/>
      <c r="C231"/>
      <c r="D231"/>
      <c r="E231"/>
      <c r="F231"/>
      <c r="G231"/>
      <c r="H231"/>
      <c r="I231"/>
    </row>
    <row r="232" spans="1:9" ht="12.75" customHeight="1">
      <c r="A232"/>
      <c r="B232"/>
      <c r="C232"/>
      <c r="D232"/>
      <c r="E232"/>
      <c r="F232"/>
      <c r="G232"/>
      <c r="H232"/>
      <c r="I232"/>
    </row>
    <row r="233" spans="1:9" ht="12.75" customHeight="1">
      <c r="A233"/>
      <c r="B233"/>
      <c r="C233"/>
      <c r="D233"/>
      <c r="E233"/>
      <c r="F233"/>
      <c r="G233"/>
      <c r="H233"/>
      <c r="I233"/>
    </row>
    <row r="234" spans="1:9" ht="12.75" customHeight="1">
      <c r="A234"/>
      <c r="B234"/>
      <c r="C234"/>
      <c r="D234"/>
      <c r="E234"/>
      <c r="F234"/>
      <c r="G234"/>
      <c r="H234"/>
      <c r="I234"/>
    </row>
    <row r="235" spans="1:9" ht="12.75" customHeight="1">
      <c r="A235"/>
      <c r="B235"/>
      <c r="C235"/>
      <c r="D235"/>
      <c r="E235"/>
      <c r="F235"/>
      <c r="G235"/>
      <c r="H235"/>
      <c r="I235"/>
    </row>
    <row r="236" spans="1:9" ht="12.75" customHeight="1">
      <c r="A236"/>
      <c r="B236"/>
      <c r="C236"/>
      <c r="D236"/>
      <c r="E236"/>
      <c r="F236"/>
      <c r="G236"/>
      <c r="H236"/>
      <c r="I236"/>
    </row>
    <row r="237" spans="1:9" ht="12.75" customHeight="1">
      <c r="A237"/>
      <c r="B237"/>
      <c r="C237"/>
      <c r="D237"/>
      <c r="E237"/>
      <c r="F237"/>
      <c r="G237"/>
      <c r="H237"/>
      <c r="I237"/>
    </row>
    <row r="238" spans="1:9" ht="12.75" customHeight="1">
      <c r="A238"/>
      <c r="B238"/>
      <c r="C238"/>
      <c r="D238"/>
      <c r="E238"/>
      <c r="F238"/>
      <c r="G238"/>
      <c r="H238"/>
      <c r="I238"/>
    </row>
    <row r="239" spans="1:9" ht="12.75" customHeight="1">
      <c r="A239"/>
      <c r="B239"/>
      <c r="C239"/>
      <c r="D239"/>
      <c r="E239"/>
      <c r="F239"/>
      <c r="G239"/>
      <c r="H239"/>
      <c r="I239"/>
    </row>
    <row r="240" spans="1:9" ht="12.75" customHeight="1">
      <c r="A240"/>
      <c r="B240"/>
      <c r="C240"/>
      <c r="D240"/>
      <c r="E240"/>
      <c r="F240"/>
      <c r="G240"/>
      <c r="H240"/>
      <c r="I240"/>
    </row>
    <row r="241" spans="1:9" ht="12.75" customHeight="1">
      <c r="A241"/>
      <c r="B241"/>
      <c r="C241"/>
      <c r="D241"/>
      <c r="E241"/>
      <c r="F241"/>
      <c r="G241"/>
      <c r="H241"/>
      <c r="I241"/>
    </row>
    <row r="242" spans="1:9" ht="12.75" customHeight="1">
      <c r="A242"/>
      <c r="B242"/>
      <c r="C242"/>
      <c r="D242"/>
      <c r="E242"/>
      <c r="F242"/>
      <c r="G242"/>
      <c r="H242"/>
      <c r="I242"/>
    </row>
    <row r="243" spans="1:9" ht="12.75" customHeight="1">
      <c r="A243"/>
      <c r="B243"/>
      <c r="C243"/>
      <c r="D243"/>
      <c r="E243"/>
      <c r="F243"/>
      <c r="G243"/>
      <c r="H243"/>
      <c r="I243"/>
    </row>
    <row r="244" spans="1:9" ht="12.75" customHeight="1">
      <c r="A244"/>
      <c r="B244"/>
      <c r="C244"/>
      <c r="D244"/>
      <c r="E244"/>
      <c r="F244"/>
      <c r="G244"/>
      <c r="H244"/>
      <c r="I244"/>
    </row>
    <row r="245" spans="1:9" ht="12.75" customHeight="1">
      <c r="A245"/>
      <c r="B245"/>
      <c r="C245"/>
      <c r="D245"/>
      <c r="E245"/>
      <c r="F245"/>
      <c r="G245"/>
      <c r="H245"/>
      <c r="I245"/>
    </row>
    <row r="246" spans="1:9" ht="12.75" customHeight="1">
      <c r="A246"/>
      <c r="B246"/>
      <c r="C246"/>
      <c r="D246"/>
      <c r="E246"/>
      <c r="F246"/>
      <c r="G246"/>
      <c r="H246"/>
      <c r="I246"/>
    </row>
    <row r="247" spans="1:9" ht="12.75" customHeight="1">
      <c r="A247"/>
      <c r="B247"/>
      <c r="C247"/>
      <c r="D247"/>
      <c r="E247"/>
      <c r="F247"/>
      <c r="G247"/>
      <c r="H247"/>
      <c r="I247"/>
    </row>
    <row r="248" spans="1:9" ht="12.75" customHeight="1">
      <c r="A248"/>
      <c r="B248"/>
      <c r="C248"/>
      <c r="D248"/>
      <c r="E248"/>
      <c r="F248"/>
      <c r="G248"/>
      <c r="H248"/>
      <c r="I248"/>
    </row>
    <row r="249" spans="1:9" ht="12.75" customHeight="1">
      <c r="A249"/>
      <c r="B249"/>
      <c r="C249"/>
      <c r="D249"/>
      <c r="E249"/>
      <c r="F249"/>
      <c r="G249"/>
      <c r="H249"/>
      <c r="I249"/>
    </row>
    <row r="250" spans="1:9" ht="12.75" customHeight="1">
      <c r="A250"/>
      <c r="B250"/>
      <c r="C250"/>
      <c r="D250"/>
      <c r="E250"/>
      <c r="F250"/>
      <c r="G250"/>
      <c r="H250"/>
      <c r="I250"/>
    </row>
    <row r="251" spans="1:9" ht="12.75" customHeight="1">
      <c r="A251"/>
      <c r="B251"/>
      <c r="C251"/>
      <c r="D251"/>
      <c r="E251"/>
      <c r="F251"/>
      <c r="G251"/>
      <c r="H251"/>
      <c r="I251"/>
    </row>
    <row r="252" spans="1:9" ht="12.75" customHeight="1">
      <c r="A252"/>
      <c r="B252"/>
      <c r="C252"/>
      <c r="D252"/>
      <c r="E252"/>
      <c r="F252"/>
      <c r="G252"/>
      <c r="H252"/>
      <c r="I252"/>
    </row>
    <row r="253" spans="1:9" ht="12.75" customHeight="1">
      <c r="A253"/>
      <c r="B253"/>
      <c r="C253"/>
      <c r="D253"/>
      <c r="E253"/>
      <c r="F253"/>
      <c r="G253"/>
      <c r="H253"/>
      <c r="I253"/>
    </row>
    <row r="254" spans="1:9" ht="12.75" customHeight="1">
      <c r="A254"/>
      <c r="B254"/>
      <c r="C254"/>
      <c r="D254"/>
      <c r="E254"/>
      <c r="F254"/>
      <c r="G254"/>
      <c r="H254"/>
      <c r="I254"/>
    </row>
    <row r="255" spans="1:9" ht="12.75" customHeight="1">
      <c r="A255"/>
      <c r="B255"/>
      <c r="C255"/>
      <c r="D255"/>
      <c r="E255"/>
      <c r="F255"/>
      <c r="G255"/>
      <c r="H255"/>
      <c r="I255"/>
    </row>
    <row r="256" spans="1:9" ht="12.75" customHeight="1">
      <c r="A256"/>
      <c r="B256"/>
      <c r="C256"/>
      <c r="D256"/>
      <c r="E256"/>
      <c r="F256"/>
      <c r="G256"/>
      <c r="H256"/>
      <c r="I256"/>
    </row>
    <row r="257" spans="1:9" ht="12.75" customHeight="1">
      <c r="A257"/>
      <c r="B257"/>
      <c r="C257"/>
      <c r="D257"/>
      <c r="E257"/>
      <c r="F257"/>
      <c r="G257"/>
      <c r="H257"/>
      <c r="I257"/>
    </row>
    <row r="258" spans="1:9" ht="12.75" customHeight="1">
      <c r="A258"/>
      <c r="B258"/>
      <c r="C258"/>
      <c r="D258"/>
      <c r="E258"/>
      <c r="F258"/>
      <c r="G258"/>
      <c r="H258"/>
      <c r="I258"/>
    </row>
    <row r="259" spans="1:9" ht="12.75" customHeight="1">
      <c r="A259"/>
      <c r="B259"/>
      <c r="C259"/>
      <c r="D259"/>
      <c r="E259"/>
      <c r="F259"/>
      <c r="G259"/>
      <c r="H259"/>
      <c r="I259"/>
    </row>
    <row r="260" spans="1:9" ht="12.75" customHeight="1">
      <c r="A260"/>
      <c r="B260"/>
      <c r="C260"/>
      <c r="D260"/>
      <c r="E260"/>
      <c r="F260"/>
      <c r="G260"/>
      <c r="H260"/>
      <c r="I260"/>
    </row>
    <row r="261" spans="1:9" ht="12.75" customHeight="1">
      <c r="A261"/>
      <c r="B261"/>
      <c r="C261"/>
      <c r="D261"/>
      <c r="E261"/>
      <c r="F261"/>
      <c r="G261"/>
      <c r="H261"/>
      <c r="I261"/>
    </row>
    <row r="262" spans="1:9" ht="12.75" customHeight="1">
      <c r="A262"/>
      <c r="B262"/>
      <c r="C262"/>
      <c r="D262"/>
      <c r="E262"/>
      <c r="F262"/>
      <c r="G262"/>
      <c r="H262"/>
      <c r="I262"/>
    </row>
    <row r="263" spans="1:9" ht="12.75" customHeight="1">
      <c r="A263"/>
      <c r="B263"/>
      <c r="C263"/>
      <c r="D263"/>
      <c r="E263"/>
      <c r="F263"/>
      <c r="G263"/>
      <c r="H263"/>
      <c r="I263"/>
    </row>
    <row r="264" spans="1:9" ht="12.75" customHeight="1">
      <c r="A264"/>
      <c r="B264"/>
      <c r="C264"/>
      <c r="D264"/>
      <c r="E264"/>
      <c r="F264"/>
      <c r="G264"/>
      <c r="H264"/>
      <c r="I264"/>
    </row>
    <row r="265" spans="1:9" ht="12.75" customHeight="1">
      <c r="A265"/>
      <c r="B265"/>
      <c r="C265"/>
      <c r="D265"/>
      <c r="E265"/>
      <c r="F265"/>
      <c r="G265"/>
      <c r="H265"/>
      <c r="I265"/>
    </row>
    <row r="266" spans="1:9" ht="12.75" customHeight="1">
      <c r="A266"/>
      <c r="B266"/>
      <c r="C266"/>
      <c r="D266"/>
      <c r="E266"/>
      <c r="F266"/>
      <c r="G266"/>
      <c r="H266"/>
      <c r="I266"/>
    </row>
    <row r="267" spans="1:9" ht="12.75" customHeight="1">
      <c r="A267"/>
      <c r="B267"/>
      <c r="C267"/>
      <c r="D267"/>
      <c r="E267"/>
      <c r="F267"/>
      <c r="G267"/>
      <c r="H267"/>
      <c r="I267"/>
    </row>
    <row r="268" spans="1:9" ht="12.75" customHeight="1">
      <c r="A268"/>
      <c r="B268"/>
      <c r="C268"/>
      <c r="D268"/>
      <c r="E268"/>
      <c r="F268"/>
      <c r="G268"/>
      <c r="H268"/>
      <c r="I268"/>
    </row>
    <row r="269" spans="1:9" ht="12.75" customHeight="1">
      <c r="A269"/>
      <c r="B269"/>
      <c r="C269"/>
      <c r="D269"/>
      <c r="E269"/>
      <c r="F269"/>
      <c r="G269"/>
      <c r="H269"/>
      <c r="I269"/>
    </row>
    <row r="270" spans="1:9" ht="12.75" customHeight="1">
      <c r="A270"/>
      <c r="B270"/>
      <c r="C270"/>
      <c r="D270"/>
      <c r="E270"/>
      <c r="F270"/>
      <c r="G270"/>
      <c r="H270"/>
      <c r="I270"/>
    </row>
    <row r="271" spans="1:9" ht="12.75" customHeight="1">
      <c r="A271"/>
      <c r="B271"/>
      <c r="C271"/>
      <c r="D271"/>
      <c r="E271"/>
      <c r="F271"/>
      <c r="G271"/>
      <c r="H271"/>
      <c r="I271"/>
    </row>
    <row r="272" spans="1:9" ht="12.75" customHeight="1">
      <c r="A272"/>
      <c r="B272"/>
      <c r="C272"/>
      <c r="D272"/>
      <c r="E272"/>
      <c r="F272"/>
      <c r="G272"/>
      <c r="H272"/>
      <c r="I272"/>
    </row>
    <row r="273" spans="1:9" ht="12.75" customHeight="1">
      <c r="A273"/>
      <c r="B273"/>
      <c r="C273"/>
      <c r="D273"/>
      <c r="E273"/>
      <c r="F273"/>
      <c r="G273"/>
      <c r="H273"/>
      <c r="I273"/>
    </row>
    <row r="274" spans="1:9" ht="12.75" customHeight="1">
      <c r="A274"/>
      <c r="B274"/>
      <c r="C274"/>
      <c r="D274"/>
      <c r="E274"/>
      <c r="F274"/>
      <c r="G274"/>
      <c r="H274"/>
      <c r="I274"/>
    </row>
    <row r="275" spans="1:9" ht="12.75" customHeight="1">
      <c r="A275"/>
      <c r="B275"/>
      <c r="C275"/>
      <c r="D275"/>
      <c r="E275"/>
      <c r="F275"/>
      <c r="G275"/>
      <c r="H275"/>
      <c r="I275"/>
    </row>
    <row r="276" spans="1:9" ht="12.75" customHeight="1">
      <c r="A276"/>
      <c r="B276"/>
      <c r="C276"/>
      <c r="D276"/>
      <c r="E276"/>
      <c r="F276"/>
      <c r="G276"/>
      <c r="H276"/>
      <c r="I276"/>
    </row>
    <row r="277" spans="1:9" ht="12.75" customHeight="1">
      <c r="A277"/>
      <c r="B277"/>
      <c r="C277"/>
      <c r="D277"/>
      <c r="E277"/>
      <c r="F277"/>
      <c r="G277"/>
      <c r="H277"/>
      <c r="I277"/>
    </row>
    <row r="278" spans="1:9" ht="12.75" customHeight="1">
      <c r="A278"/>
      <c r="B278"/>
      <c r="C278"/>
      <c r="D278"/>
      <c r="E278"/>
      <c r="F278"/>
      <c r="G278"/>
      <c r="H278"/>
      <c r="I278"/>
    </row>
    <row r="279" spans="1:9" ht="12.75" customHeight="1">
      <c r="A279"/>
      <c r="B279"/>
      <c r="C279"/>
      <c r="D279"/>
      <c r="E279"/>
      <c r="F279"/>
      <c r="G279"/>
      <c r="H279"/>
      <c r="I279"/>
    </row>
    <row r="280" spans="1:9" ht="12.75" customHeight="1">
      <c r="A280"/>
      <c r="B280"/>
      <c r="C280"/>
      <c r="D280"/>
      <c r="E280"/>
      <c r="F280"/>
      <c r="G280"/>
      <c r="H280"/>
      <c r="I280"/>
    </row>
    <row r="281" spans="1:9" ht="12.75" customHeight="1">
      <c r="A281"/>
      <c r="B281"/>
      <c r="C281"/>
      <c r="D281"/>
      <c r="E281"/>
      <c r="F281"/>
      <c r="G281"/>
      <c r="H281"/>
      <c r="I281"/>
    </row>
    <row r="282" spans="1:9" ht="12.75" customHeight="1">
      <c r="A282"/>
      <c r="B282"/>
      <c r="C282"/>
      <c r="D282"/>
      <c r="E282"/>
      <c r="F282"/>
      <c r="G282"/>
      <c r="H282"/>
      <c r="I282"/>
    </row>
    <row r="283" spans="1:9" ht="12.75" customHeight="1">
      <c r="A283"/>
      <c r="B283"/>
      <c r="C283"/>
      <c r="D283"/>
      <c r="E283"/>
      <c r="F283"/>
      <c r="G283"/>
      <c r="H283"/>
      <c r="I283"/>
    </row>
    <row r="284" spans="1:9" ht="12.75" customHeight="1">
      <c r="A284"/>
      <c r="B284"/>
      <c r="C284"/>
      <c r="D284"/>
      <c r="E284"/>
      <c r="F284"/>
      <c r="G284"/>
      <c r="H284"/>
      <c r="I284"/>
    </row>
    <row r="285" spans="1:9" ht="12.75" customHeight="1">
      <c r="A285"/>
      <c r="B285"/>
      <c r="C285"/>
      <c r="D285"/>
      <c r="E285"/>
      <c r="F285"/>
      <c r="G285"/>
      <c r="H285"/>
      <c r="I285"/>
    </row>
    <row r="286" spans="1:9" ht="12.75" customHeight="1">
      <c r="A286"/>
      <c r="B286"/>
      <c r="C286"/>
      <c r="D286"/>
      <c r="E286"/>
      <c r="F286"/>
      <c r="G286"/>
      <c r="H286"/>
      <c r="I286"/>
    </row>
    <row r="287" spans="1:9" ht="12.75" customHeight="1">
      <c r="A287"/>
      <c r="B287"/>
      <c r="C287"/>
      <c r="D287"/>
      <c r="E287"/>
      <c r="F287"/>
      <c r="G287"/>
      <c r="H287"/>
      <c r="I287"/>
    </row>
    <row r="288" spans="1:9" ht="12.75" customHeight="1">
      <c r="A288"/>
      <c r="B288"/>
      <c r="C288"/>
      <c r="D288"/>
      <c r="E288"/>
      <c r="F288"/>
      <c r="G288"/>
      <c r="H288"/>
      <c r="I288"/>
    </row>
    <row r="289" spans="1:9" ht="12.75" customHeight="1">
      <c r="A289"/>
      <c r="B289"/>
      <c r="C289"/>
      <c r="D289"/>
      <c r="E289"/>
      <c r="F289"/>
      <c r="G289"/>
      <c r="H289"/>
      <c r="I289"/>
    </row>
    <row r="290" spans="1:9" ht="12.75" customHeight="1">
      <c r="A290"/>
      <c r="B290"/>
      <c r="C290"/>
      <c r="D290"/>
      <c r="E290"/>
      <c r="F290"/>
      <c r="G290"/>
      <c r="H290"/>
      <c r="I290"/>
    </row>
  </sheetData>
  <sheetProtection algorithmName="SHA-512" hashValue="cZpYzLnunekIEMmoYrn5zLboNz4XVxt1m6u7dGXCadO7EFiXON1mLIjkNCSEKfIDuJxSE0wYjZtijz0oiZHMHg==" saltValue="zqP162ANBAzLgjfW//v+Fg==" spinCount="100000" sheet="1" objects="1" scenarios="1"/>
  <mergeCells count="22">
    <mergeCell ref="A65:A68"/>
    <mergeCell ref="B68:C68"/>
    <mergeCell ref="A69:A70"/>
    <mergeCell ref="B70:C70"/>
    <mergeCell ref="A52:A54"/>
    <mergeCell ref="B54:C54"/>
    <mergeCell ref="A55:A64"/>
    <mergeCell ref="B56:B57"/>
    <mergeCell ref="B59:B60"/>
    <mergeCell ref="B64:C64"/>
    <mergeCell ref="A18:A51"/>
    <mergeCell ref="B19:B20"/>
    <mergeCell ref="B21:B22"/>
    <mergeCell ref="B40:C40"/>
    <mergeCell ref="B48:B49"/>
    <mergeCell ref="B50:C50"/>
    <mergeCell ref="B51:C51"/>
    <mergeCell ref="A5:A17"/>
    <mergeCell ref="B6:B7"/>
    <mergeCell ref="B9:B10"/>
    <mergeCell ref="B17:C17"/>
    <mergeCell ref="B14:B15"/>
  </mergeCells>
  <pageMargins left="0.7" right="0.7" top="0.75" bottom="0.75" header="0.3" footer="0.3"/>
  <pageSetup orientation="portrait" r:id="rId1"/>
  <headerFooter>
    <oddFooter>&amp;L&amp;8IR &amp;D &amp;F&amp;R&amp;8&amp;P of &amp;N</oddFooter>
  </headerFooter>
  <rowBreaks count="5" manualBreakCount="5">
    <brk id="40" max="16383" man="1"/>
    <brk id="72" max="16383" man="1"/>
    <brk id="117" max="16383" man="1"/>
    <brk id="191" max="16383" man="1"/>
    <brk id="2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2"/>
  <sheetViews>
    <sheetView showGridLines="0" zoomScaleNormal="100" zoomScaleSheetLayoutView="100" workbookViewId="0">
      <selection activeCell="A3" sqref="A3"/>
    </sheetView>
  </sheetViews>
  <sheetFormatPr defaultColWidth="8.85546875" defaultRowHeight="12.75" customHeight="1"/>
  <cols>
    <col min="1" max="1" width="26.7109375" style="61" customWidth="1"/>
    <col min="2" max="2" width="7.140625" style="38" bestFit="1" customWidth="1"/>
    <col min="3" max="3" width="6" style="38" bestFit="1" customWidth="1"/>
    <col min="4" max="4" width="8.42578125" style="38" customWidth="1"/>
    <col min="5" max="5" width="6.85546875" style="61" bestFit="1" customWidth="1"/>
    <col min="6" max="6" width="8.140625" style="61" customWidth="1"/>
    <col min="7" max="16384" width="8.85546875" style="61"/>
  </cols>
  <sheetData>
    <row r="1" spans="1:6" ht="12.75" customHeight="1" thickBot="1">
      <c r="A1" s="51" t="s">
        <v>561</v>
      </c>
      <c r="B1" s="21" t="s">
        <v>0</v>
      </c>
      <c r="C1" s="21" t="s">
        <v>1</v>
      </c>
      <c r="D1" s="37" t="s">
        <v>2</v>
      </c>
      <c r="E1" s="21" t="s">
        <v>451</v>
      </c>
      <c r="F1" s="21" t="s">
        <v>452</v>
      </c>
    </row>
    <row r="2" spans="1:6" ht="12.75" customHeight="1" thickBot="1">
      <c r="A2" s="9" t="s">
        <v>283</v>
      </c>
      <c r="B2" s="3">
        <v>16</v>
      </c>
      <c r="C2" s="3">
        <v>23</v>
      </c>
      <c r="D2" s="4">
        <f t="shared" ref="D2:D59" si="0">B2/C2</f>
        <v>0.69565217391304346</v>
      </c>
      <c r="E2" s="3">
        <v>10</v>
      </c>
      <c r="F2" s="4">
        <f>E2/C2</f>
        <v>0.43478260869565216</v>
      </c>
    </row>
    <row r="3" spans="1:6" ht="12.75" customHeight="1" thickBot="1">
      <c r="A3" s="9" t="s">
        <v>284</v>
      </c>
      <c r="B3" s="3">
        <v>20</v>
      </c>
      <c r="C3" s="3">
        <v>29</v>
      </c>
      <c r="D3" s="4">
        <f t="shared" si="0"/>
        <v>0.68965517241379315</v>
      </c>
      <c r="E3" s="3">
        <v>21</v>
      </c>
      <c r="F3" s="4">
        <f t="shared" ref="F3:F58" si="1">E3/C3</f>
        <v>0.72413793103448276</v>
      </c>
    </row>
    <row r="4" spans="1:6" ht="12.75" customHeight="1" thickBot="1">
      <c r="A4" s="9" t="s">
        <v>285</v>
      </c>
      <c r="B4" s="3">
        <v>15</v>
      </c>
      <c r="C4" s="3">
        <v>20</v>
      </c>
      <c r="D4" s="4">
        <f t="shared" si="0"/>
        <v>0.75</v>
      </c>
      <c r="E4" s="3">
        <v>10</v>
      </c>
      <c r="F4" s="4">
        <f t="shared" si="1"/>
        <v>0.5</v>
      </c>
    </row>
    <row r="5" spans="1:6" ht="12.75" customHeight="1" thickBot="1">
      <c r="A5" s="9" t="s">
        <v>399</v>
      </c>
      <c r="B5" s="3">
        <v>37</v>
      </c>
      <c r="C5" s="3">
        <v>52</v>
      </c>
      <c r="D5" s="4">
        <f t="shared" si="0"/>
        <v>0.71153846153846156</v>
      </c>
      <c r="E5" s="3">
        <v>30</v>
      </c>
      <c r="F5" s="4">
        <f t="shared" si="1"/>
        <v>0.57692307692307687</v>
      </c>
    </row>
    <row r="6" spans="1:6" ht="13.5" thickBot="1">
      <c r="A6" s="9" t="s">
        <v>523</v>
      </c>
      <c r="B6" s="3">
        <v>13</v>
      </c>
      <c r="C6" s="3">
        <v>27</v>
      </c>
      <c r="D6" s="4">
        <f t="shared" si="0"/>
        <v>0.48148148148148145</v>
      </c>
      <c r="E6" s="3">
        <v>10</v>
      </c>
      <c r="F6" s="4">
        <f t="shared" si="1"/>
        <v>0.37037037037037035</v>
      </c>
    </row>
    <row r="7" spans="1:6" ht="12.75" customHeight="1" thickBot="1">
      <c r="A7" s="9" t="s">
        <v>402</v>
      </c>
      <c r="B7" s="3">
        <v>22</v>
      </c>
      <c r="C7" s="3">
        <v>41</v>
      </c>
      <c r="D7" s="4">
        <f t="shared" ref="D7:D47" si="2">B7/C7</f>
        <v>0.53658536585365857</v>
      </c>
      <c r="E7" s="3">
        <v>21</v>
      </c>
      <c r="F7" s="4">
        <f t="shared" ref="F7:F47" si="3">E7/C7</f>
        <v>0.51219512195121952</v>
      </c>
    </row>
    <row r="8" spans="1:6" ht="12.75" customHeight="1" thickBot="1">
      <c r="A8" s="69" t="s">
        <v>522</v>
      </c>
      <c r="B8" s="70">
        <v>19</v>
      </c>
      <c r="C8" s="70">
        <v>29</v>
      </c>
      <c r="D8" s="71">
        <f t="shared" si="2"/>
        <v>0.65517241379310343</v>
      </c>
      <c r="E8" s="3">
        <v>17</v>
      </c>
      <c r="F8" s="4">
        <f t="shared" si="3"/>
        <v>0.58620689655172409</v>
      </c>
    </row>
    <row r="9" spans="1:6" ht="12.75" customHeight="1" thickBot="1">
      <c r="A9" s="73" t="s">
        <v>434</v>
      </c>
      <c r="B9" s="72">
        <v>24</v>
      </c>
      <c r="C9" s="72">
        <v>43</v>
      </c>
      <c r="D9" s="14">
        <f t="shared" si="2"/>
        <v>0.55813953488372092</v>
      </c>
      <c r="E9" s="3">
        <v>23</v>
      </c>
      <c r="F9" s="4">
        <f t="shared" si="3"/>
        <v>0.53488372093023251</v>
      </c>
    </row>
    <row r="10" spans="1:6" ht="12.75" customHeight="1" thickBot="1">
      <c r="A10" s="73" t="s">
        <v>445</v>
      </c>
      <c r="B10" s="72">
        <v>20</v>
      </c>
      <c r="C10" s="72">
        <v>37</v>
      </c>
      <c r="D10" s="14">
        <f t="shared" si="2"/>
        <v>0.54054054054054057</v>
      </c>
      <c r="E10" s="3">
        <v>16</v>
      </c>
      <c r="F10" s="4">
        <f t="shared" si="3"/>
        <v>0.43243243243243246</v>
      </c>
    </row>
    <row r="11" spans="1:6" ht="12.75" customHeight="1" thickBot="1">
      <c r="A11" s="73" t="s">
        <v>446</v>
      </c>
      <c r="B11" s="72">
        <v>18</v>
      </c>
      <c r="C11" s="72">
        <v>32</v>
      </c>
      <c r="D11" s="14">
        <f t="shared" si="2"/>
        <v>0.5625</v>
      </c>
      <c r="E11" s="3">
        <v>19</v>
      </c>
      <c r="F11" s="4">
        <f t="shared" si="3"/>
        <v>0.59375</v>
      </c>
    </row>
    <row r="12" spans="1:6" ht="12.75" customHeight="1" thickBot="1">
      <c r="A12" s="73" t="s">
        <v>444</v>
      </c>
      <c r="B12" s="72">
        <v>18</v>
      </c>
      <c r="C12" s="72">
        <v>44</v>
      </c>
      <c r="D12" s="14">
        <f t="shared" si="2"/>
        <v>0.40909090909090912</v>
      </c>
      <c r="E12" s="3">
        <v>34</v>
      </c>
      <c r="F12" s="4">
        <f t="shared" si="3"/>
        <v>0.77272727272727271</v>
      </c>
    </row>
    <row r="13" spans="1:6" ht="12.75" customHeight="1" thickBot="1">
      <c r="A13" s="9" t="s">
        <v>400</v>
      </c>
      <c r="B13" s="3">
        <v>20</v>
      </c>
      <c r="C13" s="3">
        <v>25</v>
      </c>
      <c r="D13" s="4">
        <f t="shared" si="2"/>
        <v>0.8</v>
      </c>
      <c r="E13" s="3">
        <v>24</v>
      </c>
      <c r="F13" s="4">
        <f t="shared" si="3"/>
        <v>0.96</v>
      </c>
    </row>
    <row r="14" spans="1:6" ht="12.75" customHeight="1" thickBot="1">
      <c r="A14" s="9" t="s">
        <v>401</v>
      </c>
      <c r="B14" s="3">
        <v>19</v>
      </c>
      <c r="C14" s="3">
        <v>24</v>
      </c>
      <c r="D14" s="4">
        <f t="shared" si="2"/>
        <v>0.79166666666666663</v>
      </c>
      <c r="E14" s="3">
        <v>22</v>
      </c>
      <c r="F14" s="4">
        <f t="shared" si="3"/>
        <v>0.91666666666666663</v>
      </c>
    </row>
    <row r="15" spans="1:6" ht="12.75" customHeight="1" thickBot="1">
      <c r="A15" s="9" t="s">
        <v>403</v>
      </c>
      <c r="B15" s="3">
        <v>19</v>
      </c>
      <c r="C15" s="3">
        <v>28</v>
      </c>
      <c r="D15" s="4">
        <f t="shared" si="2"/>
        <v>0.6785714285714286</v>
      </c>
      <c r="E15" s="3">
        <v>16</v>
      </c>
      <c r="F15" s="4">
        <f t="shared" si="3"/>
        <v>0.5714285714285714</v>
      </c>
    </row>
    <row r="16" spans="1:6" ht="12.75" customHeight="1" thickBot="1">
      <c r="A16" s="9" t="s">
        <v>405</v>
      </c>
      <c r="B16" s="3">
        <v>29</v>
      </c>
      <c r="C16" s="3">
        <v>41</v>
      </c>
      <c r="D16" s="4">
        <f t="shared" si="2"/>
        <v>0.70731707317073167</v>
      </c>
      <c r="E16" s="3">
        <v>33</v>
      </c>
      <c r="F16" s="4">
        <f t="shared" si="3"/>
        <v>0.80487804878048785</v>
      </c>
    </row>
    <row r="17" spans="1:6" ht="12.75" customHeight="1" thickBot="1">
      <c r="A17" s="9" t="s">
        <v>406</v>
      </c>
      <c r="B17" s="3">
        <v>15</v>
      </c>
      <c r="C17" s="3">
        <v>27</v>
      </c>
      <c r="D17" s="4">
        <f t="shared" si="2"/>
        <v>0.55555555555555558</v>
      </c>
      <c r="E17" s="3">
        <v>20</v>
      </c>
      <c r="F17" s="4">
        <f t="shared" si="3"/>
        <v>0.7407407407407407</v>
      </c>
    </row>
    <row r="18" spans="1:6" ht="12.75" customHeight="1" thickBot="1">
      <c r="A18" s="9" t="s">
        <v>407</v>
      </c>
      <c r="B18" s="3">
        <v>23</v>
      </c>
      <c r="C18" s="3">
        <v>32</v>
      </c>
      <c r="D18" s="4">
        <f t="shared" si="2"/>
        <v>0.71875</v>
      </c>
      <c r="E18" s="3">
        <v>13</v>
      </c>
      <c r="F18" s="4">
        <f t="shared" si="3"/>
        <v>0.40625</v>
      </c>
    </row>
    <row r="19" spans="1:6" ht="12.75" customHeight="1" thickBot="1">
      <c r="A19" s="9" t="s">
        <v>408</v>
      </c>
      <c r="B19" s="3">
        <v>30</v>
      </c>
      <c r="C19" s="3">
        <v>43</v>
      </c>
      <c r="D19" s="4">
        <f t="shared" si="2"/>
        <v>0.69767441860465118</v>
      </c>
      <c r="E19" s="3">
        <v>37</v>
      </c>
      <c r="F19" s="4">
        <f t="shared" si="3"/>
        <v>0.86046511627906974</v>
      </c>
    </row>
    <row r="20" spans="1:6" ht="12.75" customHeight="1" thickBot="1">
      <c r="A20" s="9" t="s">
        <v>409</v>
      </c>
      <c r="B20" s="3">
        <v>35</v>
      </c>
      <c r="C20" s="3">
        <v>51</v>
      </c>
      <c r="D20" s="4">
        <f t="shared" si="2"/>
        <v>0.68627450980392157</v>
      </c>
      <c r="E20" s="3">
        <v>37</v>
      </c>
      <c r="F20" s="4">
        <f t="shared" si="3"/>
        <v>0.72549019607843135</v>
      </c>
    </row>
    <row r="21" spans="1:6" ht="12.75" customHeight="1" thickBot="1">
      <c r="A21" s="9" t="s">
        <v>410</v>
      </c>
      <c r="B21" s="3">
        <v>17</v>
      </c>
      <c r="C21" s="3">
        <v>27</v>
      </c>
      <c r="D21" s="4">
        <f t="shared" si="2"/>
        <v>0.62962962962962965</v>
      </c>
      <c r="E21" s="3">
        <v>16</v>
      </c>
      <c r="F21" s="4">
        <f t="shared" si="3"/>
        <v>0.59259259259259256</v>
      </c>
    </row>
    <row r="22" spans="1:6" ht="12.75" customHeight="1" thickBot="1">
      <c r="A22" s="9" t="s">
        <v>411</v>
      </c>
      <c r="B22" s="3">
        <v>18</v>
      </c>
      <c r="C22" s="3">
        <v>28</v>
      </c>
      <c r="D22" s="4">
        <f t="shared" si="2"/>
        <v>0.6428571428571429</v>
      </c>
      <c r="E22" s="3">
        <v>14</v>
      </c>
      <c r="F22" s="4">
        <f t="shared" si="3"/>
        <v>0.5</v>
      </c>
    </row>
    <row r="23" spans="1:6" ht="12.75" customHeight="1" thickBot="1">
      <c r="A23" s="9" t="s">
        <v>412</v>
      </c>
      <c r="B23" s="3">
        <v>40</v>
      </c>
      <c r="C23" s="3">
        <v>46</v>
      </c>
      <c r="D23" s="4">
        <f t="shared" si="2"/>
        <v>0.86956521739130432</v>
      </c>
      <c r="E23" s="3">
        <v>35</v>
      </c>
      <c r="F23" s="4">
        <f t="shared" si="3"/>
        <v>0.76086956521739135</v>
      </c>
    </row>
    <row r="24" spans="1:6" ht="12.75" customHeight="1" thickBot="1">
      <c r="A24" s="9" t="s">
        <v>413</v>
      </c>
      <c r="B24" s="3">
        <v>49</v>
      </c>
      <c r="C24" s="3">
        <v>56</v>
      </c>
      <c r="D24" s="4">
        <f t="shared" si="2"/>
        <v>0.875</v>
      </c>
      <c r="E24" s="3">
        <v>53</v>
      </c>
      <c r="F24" s="4">
        <f t="shared" si="3"/>
        <v>0.9464285714285714</v>
      </c>
    </row>
    <row r="25" spans="1:6" ht="12.75" customHeight="1" thickBot="1">
      <c r="A25" s="73" t="s">
        <v>448</v>
      </c>
      <c r="B25" s="72">
        <v>22</v>
      </c>
      <c r="C25" s="72">
        <v>26</v>
      </c>
      <c r="D25" s="14">
        <f t="shared" si="2"/>
        <v>0.84615384615384615</v>
      </c>
      <c r="E25" s="3">
        <v>25</v>
      </c>
      <c r="F25" s="4">
        <f t="shared" si="3"/>
        <v>0.96153846153846156</v>
      </c>
    </row>
    <row r="26" spans="1:6" ht="12.75" customHeight="1" thickBot="1">
      <c r="A26" s="9" t="s">
        <v>414</v>
      </c>
      <c r="B26" s="3">
        <v>37</v>
      </c>
      <c r="C26" s="3">
        <v>63</v>
      </c>
      <c r="D26" s="4">
        <f t="shared" si="2"/>
        <v>0.58730158730158732</v>
      </c>
      <c r="E26" s="3">
        <v>41</v>
      </c>
      <c r="F26" s="4">
        <f t="shared" si="3"/>
        <v>0.65079365079365081</v>
      </c>
    </row>
    <row r="27" spans="1:6" ht="12.75" customHeight="1" thickBot="1">
      <c r="A27" s="9" t="s">
        <v>415</v>
      </c>
      <c r="B27" s="3">
        <v>17</v>
      </c>
      <c r="C27" s="3">
        <v>27</v>
      </c>
      <c r="D27" s="4">
        <f t="shared" si="2"/>
        <v>0.62962962962962965</v>
      </c>
      <c r="E27" s="3">
        <v>19</v>
      </c>
      <c r="F27" s="4">
        <f t="shared" si="3"/>
        <v>0.70370370370370372</v>
      </c>
    </row>
    <row r="28" spans="1:6" ht="12.75" customHeight="1" thickBot="1">
      <c r="A28" s="9" t="s">
        <v>416</v>
      </c>
      <c r="B28" s="3">
        <v>18</v>
      </c>
      <c r="C28" s="3">
        <v>26</v>
      </c>
      <c r="D28" s="4">
        <f t="shared" si="2"/>
        <v>0.69230769230769229</v>
      </c>
      <c r="E28" s="3">
        <v>21</v>
      </c>
      <c r="F28" s="4">
        <f t="shared" si="3"/>
        <v>0.80769230769230771</v>
      </c>
    </row>
    <row r="29" spans="1:6" ht="12.75" customHeight="1" thickBot="1">
      <c r="A29" s="9" t="s">
        <v>417</v>
      </c>
      <c r="B29" s="3">
        <v>27</v>
      </c>
      <c r="C29" s="3">
        <v>41</v>
      </c>
      <c r="D29" s="4">
        <f t="shared" si="2"/>
        <v>0.65853658536585369</v>
      </c>
      <c r="E29" s="3">
        <v>29</v>
      </c>
      <c r="F29" s="4">
        <f t="shared" si="3"/>
        <v>0.70731707317073167</v>
      </c>
    </row>
    <row r="30" spans="1:6" ht="12.75" customHeight="1" thickBot="1">
      <c r="A30" s="9" t="s">
        <v>418</v>
      </c>
      <c r="B30" s="3">
        <v>17</v>
      </c>
      <c r="C30" s="3">
        <v>25</v>
      </c>
      <c r="D30" s="4">
        <f t="shared" si="2"/>
        <v>0.68</v>
      </c>
      <c r="E30" s="3">
        <v>15</v>
      </c>
      <c r="F30" s="4">
        <f t="shared" si="3"/>
        <v>0.6</v>
      </c>
    </row>
    <row r="31" spans="1:6" ht="12.75" customHeight="1" thickBot="1">
      <c r="A31" s="9" t="s">
        <v>419</v>
      </c>
      <c r="B31" s="3">
        <v>43</v>
      </c>
      <c r="C31" s="3">
        <v>59</v>
      </c>
      <c r="D31" s="4">
        <f t="shared" si="2"/>
        <v>0.72881355932203384</v>
      </c>
      <c r="E31" s="3">
        <v>51</v>
      </c>
      <c r="F31" s="4">
        <f t="shared" si="3"/>
        <v>0.86440677966101698</v>
      </c>
    </row>
    <row r="32" spans="1:6" ht="12.75" customHeight="1" thickBot="1">
      <c r="A32" s="9" t="s">
        <v>420</v>
      </c>
      <c r="B32" s="3">
        <v>28</v>
      </c>
      <c r="C32" s="3">
        <v>40</v>
      </c>
      <c r="D32" s="4">
        <f t="shared" si="2"/>
        <v>0.7</v>
      </c>
      <c r="E32" s="3">
        <v>28</v>
      </c>
      <c r="F32" s="4">
        <f t="shared" si="3"/>
        <v>0.7</v>
      </c>
    </row>
    <row r="33" spans="1:6" ht="12.75" customHeight="1" thickBot="1">
      <c r="A33" s="9" t="s">
        <v>404</v>
      </c>
      <c r="B33" s="3">
        <v>29</v>
      </c>
      <c r="C33" s="3">
        <v>46</v>
      </c>
      <c r="D33" s="4">
        <f t="shared" si="2"/>
        <v>0.63043478260869568</v>
      </c>
      <c r="E33" s="3">
        <v>28</v>
      </c>
      <c r="F33" s="4">
        <f t="shared" si="3"/>
        <v>0.60869565217391308</v>
      </c>
    </row>
    <row r="34" spans="1:6" ht="12.75" customHeight="1" thickBot="1">
      <c r="A34" s="9" t="s">
        <v>421</v>
      </c>
      <c r="B34" s="3">
        <v>34</v>
      </c>
      <c r="C34" s="3">
        <v>47</v>
      </c>
      <c r="D34" s="4">
        <f t="shared" si="2"/>
        <v>0.72340425531914898</v>
      </c>
      <c r="E34" s="3">
        <v>27</v>
      </c>
      <c r="F34" s="4">
        <f t="shared" si="3"/>
        <v>0.57446808510638303</v>
      </c>
    </row>
    <row r="35" spans="1:6" ht="12.75" customHeight="1" thickBot="1">
      <c r="A35" s="9" t="s">
        <v>423</v>
      </c>
      <c r="B35" s="3">
        <v>24</v>
      </c>
      <c r="C35" s="3">
        <v>41</v>
      </c>
      <c r="D35" s="4">
        <f t="shared" si="2"/>
        <v>0.58536585365853655</v>
      </c>
      <c r="E35" s="3">
        <v>31</v>
      </c>
      <c r="F35" s="4">
        <f t="shared" si="3"/>
        <v>0.75609756097560976</v>
      </c>
    </row>
    <row r="36" spans="1:6" ht="12.75" customHeight="1" thickBot="1">
      <c r="A36" s="43" t="s">
        <v>425</v>
      </c>
      <c r="B36" s="44">
        <v>29</v>
      </c>
      <c r="C36" s="44">
        <v>52</v>
      </c>
      <c r="D36" s="45">
        <f t="shared" si="2"/>
        <v>0.55769230769230771</v>
      </c>
      <c r="E36" s="3">
        <v>45</v>
      </c>
      <c r="F36" s="4">
        <f t="shared" si="3"/>
        <v>0.86538461538461542</v>
      </c>
    </row>
    <row r="37" spans="1:6" ht="12.75" customHeight="1" thickBot="1">
      <c r="A37" s="9" t="s">
        <v>424</v>
      </c>
      <c r="B37" s="3">
        <v>31</v>
      </c>
      <c r="C37" s="3">
        <v>51</v>
      </c>
      <c r="D37" s="4">
        <f t="shared" si="2"/>
        <v>0.60784313725490191</v>
      </c>
      <c r="E37" s="3">
        <v>27</v>
      </c>
      <c r="F37" s="4">
        <f t="shared" si="3"/>
        <v>0.52941176470588236</v>
      </c>
    </row>
    <row r="38" spans="1:6" ht="12.75" customHeight="1" thickBot="1">
      <c r="A38" s="81" t="s">
        <v>443</v>
      </c>
      <c r="B38" s="72">
        <v>19</v>
      </c>
      <c r="C38" s="72">
        <v>38</v>
      </c>
      <c r="D38" s="14">
        <f t="shared" si="2"/>
        <v>0.5</v>
      </c>
      <c r="E38" s="3">
        <v>26</v>
      </c>
      <c r="F38" s="4">
        <f t="shared" si="3"/>
        <v>0.68421052631578949</v>
      </c>
    </row>
    <row r="39" spans="1:6" ht="12.75" customHeight="1" thickBot="1">
      <c r="A39" s="9" t="s">
        <v>422</v>
      </c>
      <c r="B39" s="3">
        <v>14</v>
      </c>
      <c r="C39" s="3">
        <v>22</v>
      </c>
      <c r="D39" s="4">
        <f t="shared" si="2"/>
        <v>0.63636363636363635</v>
      </c>
      <c r="E39" s="3">
        <v>16</v>
      </c>
      <c r="F39" s="4">
        <f t="shared" si="3"/>
        <v>0.72727272727272729</v>
      </c>
    </row>
    <row r="40" spans="1:6" ht="12.75" customHeight="1" thickBot="1">
      <c r="A40" s="73" t="s">
        <v>426</v>
      </c>
      <c r="B40" s="72">
        <v>11</v>
      </c>
      <c r="C40" s="72">
        <v>14</v>
      </c>
      <c r="D40" s="14">
        <f t="shared" si="2"/>
        <v>0.7857142857142857</v>
      </c>
      <c r="E40" s="3">
        <v>8</v>
      </c>
      <c r="F40" s="4">
        <f t="shared" si="3"/>
        <v>0.5714285714285714</v>
      </c>
    </row>
    <row r="41" spans="1:6" ht="12.75" customHeight="1" thickBot="1">
      <c r="A41" s="73" t="s">
        <v>427</v>
      </c>
      <c r="B41" s="72">
        <v>11</v>
      </c>
      <c r="C41" s="72">
        <v>15</v>
      </c>
      <c r="D41" s="14">
        <f t="shared" si="2"/>
        <v>0.73333333333333328</v>
      </c>
      <c r="E41" s="3">
        <v>10</v>
      </c>
      <c r="F41" s="4">
        <f t="shared" si="3"/>
        <v>0.66666666666666663</v>
      </c>
    </row>
    <row r="42" spans="1:6" ht="12.75" customHeight="1" thickBot="1">
      <c r="A42" s="73" t="s">
        <v>428</v>
      </c>
      <c r="B42" s="72">
        <v>12</v>
      </c>
      <c r="C42" s="72">
        <v>15</v>
      </c>
      <c r="D42" s="14">
        <f t="shared" si="2"/>
        <v>0.8</v>
      </c>
      <c r="E42" s="3">
        <v>8</v>
      </c>
      <c r="F42" s="4">
        <f t="shared" si="3"/>
        <v>0.53333333333333333</v>
      </c>
    </row>
    <row r="43" spans="1:6" ht="12.75" customHeight="1" thickBot="1">
      <c r="A43" s="73" t="s">
        <v>429</v>
      </c>
      <c r="B43" s="72">
        <v>13</v>
      </c>
      <c r="C43" s="72">
        <v>15</v>
      </c>
      <c r="D43" s="14">
        <f t="shared" si="2"/>
        <v>0.8666666666666667</v>
      </c>
      <c r="E43" s="3">
        <v>12</v>
      </c>
      <c r="F43" s="4">
        <f t="shared" si="3"/>
        <v>0.8</v>
      </c>
    </row>
    <row r="44" spans="1:6" ht="12.75" customHeight="1" thickBot="1">
      <c r="A44" s="73" t="s">
        <v>430</v>
      </c>
      <c r="B44" s="72">
        <v>9</v>
      </c>
      <c r="C44" s="72">
        <v>15</v>
      </c>
      <c r="D44" s="14">
        <f t="shared" si="2"/>
        <v>0.6</v>
      </c>
      <c r="E44" s="3">
        <v>11</v>
      </c>
      <c r="F44" s="4">
        <f t="shared" si="3"/>
        <v>0.73333333333333328</v>
      </c>
    </row>
    <row r="45" spans="1:6" ht="12.75" customHeight="1" thickBot="1">
      <c r="A45" s="81" t="s">
        <v>431</v>
      </c>
      <c r="B45" s="72">
        <v>16</v>
      </c>
      <c r="C45" s="72">
        <v>17</v>
      </c>
      <c r="D45" s="14">
        <f t="shared" si="2"/>
        <v>0.94117647058823528</v>
      </c>
      <c r="E45" s="3">
        <v>16</v>
      </c>
      <c r="F45" s="4">
        <f t="shared" si="3"/>
        <v>0.94117647058823528</v>
      </c>
    </row>
    <row r="46" spans="1:6" ht="12.75" customHeight="1" thickBot="1">
      <c r="A46" s="73" t="s">
        <v>432</v>
      </c>
      <c r="B46" s="72">
        <v>9</v>
      </c>
      <c r="C46" s="72">
        <v>15</v>
      </c>
      <c r="D46" s="14">
        <f t="shared" si="2"/>
        <v>0.6</v>
      </c>
      <c r="E46" s="3">
        <v>9</v>
      </c>
      <c r="F46" s="4">
        <f t="shared" si="3"/>
        <v>0.6</v>
      </c>
    </row>
    <row r="47" spans="1:6" ht="12.75" customHeight="1" thickBot="1">
      <c r="A47" s="73" t="s">
        <v>447</v>
      </c>
      <c r="B47" s="72">
        <v>9</v>
      </c>
      <c r="C47" s="72">
        <v>12</v>
      </c>
      <c r="D47" s="14">
        <f t="shared" si="2"/>
        <v>0.75</v>
      </c>
      <c r="E47" s="3">
        <v>7</v>
      </c>
      <c r="F47" s="4">
        <f t="shared" si="3"/>
        <v>0.58333333333333337</v>
      </c>
    </row>
    <row r="48" spans="1:6" ht="12.75" customHeight="1" thickBot="1">
      <c r="A48" s="73" t="s">
        <v>433</v>
      </c>
      <c r="B48" s="72">
        <v>17</v>
      </c>
      <c r="C48" s="72">
        <v>26</v>
      </c>
      <c r="D48" s="14">
        <f t="shared" si="0"/>
        <v>0.65384615384615385</v>
      </c>
      <c r="E48" s="3">
        <v>10</v>
      </c>
      <c r="F48" s="4">
        <f t="shared" si="1"/>
        <v>0.38461538461538464</v>
      </c>
    </row>
    <row r="49" spans="1:6" ht="12.75" customHeight="1" thickBot="1">
      <c r="A49" s="73" t="s">
        <v>435</v>
      </c>
      <c r="B49" s="72">
        <v>18</v>
      </c>
      <c r="C49" s="72">
        <v>29</v>
      </c>
      <c r="D49" s="14">
        <f t="shared" si="0"/>
        <v>0.62068965517241381</v>
      </c>
      <c r="E49" s="3">
        <v>18</v>
      </c>
      <c r="F49" s="4">
        <f t="shared" si="1"/>
        <v>0.62068965517241381</v>
      </c>
    </row>
    <row r="50" spans="1:6" ht="12.75" customHeight="1" thickBot="1">
      <c r="A50" s="73" t="s">
        <v>436</v>
      </c>
      <c r="B50" s="72">
        <v>27</v>
      </c>
      <c r="C50" s="72">
        <v>36</v>
      </c>
      <c r="D50" s="14">
        <f t="shared" si="0"/>
        <v>0.75</v>
      </c>
      <c r="E50" s="3">
        <v>15</v>
      </c>
      <c r="F50" s="4">
        <f t="shared" si="1"/>
        <v>0.41666666666666669</v>
      </c>
    </row>
    <row r="51" spans="1:6" ht="12.75" customHeight="1" thickBot="1">
      <c r="A51" s="73" t="s">
        <v>437</v>
      </c>
      <c r="B51" s="72">
        <v>16</v>
      </c>
      <c r="C51" s="72">
        <v>28</v>
      </c>
      <c r="D51" s="14">
        <f t="shared" si="0"/>
        <v>0.5714285714285714</v>
      </c>
      <c r="E51" s="3">
        <v>18</v>
      </c>
      <c r="F51" s="4">
        <f t="shared" si="1"/>
        <v>0.6428571428571429</v>
      </c>
    </row>
    <row r="52" spans="1:6" ht="12.75" customHeight="1" thickBot="1">
      <c r="A52" s="73" t="s">
        <v>438</v>
      </c>
      <c r="B52" s="72">
        <v>20</v>
      </c>
      <c r="C52" s="72">
        <v>29</v>
      </c>
      <c r="D52" s="14">
        <f t="shared" si="0"/>
        <v>0.68965517241379315</v>
      </c>
      <c r="E52" s="3">
        <v>9</v>
      </c>
      <c r="F52" s="4">
        <f t="shared" si="1"/>
        <v>0.31034482758620691</v>
      </c>
    </row>
    <row r="53" spans="1:6" ht="12.75" customHeight="1" thickBot="1">
      <c r="A53" s="73" t="s">
        <v>439</v>
      </c>
      <c r="B53" s="72">
        <v>21</v>
      </c>
      <c r="C53" s="72">
        <v>30</v>
      </c>
      <c r="D53" s="14">
        <f t="shared" si="0"/>
        <v>0.7</v>
      </c>
      <c r="E53" s="3">
        <v>17</v>
      </c>
      <c r="F53" s="4">
        <f t="shared" si="1"/>
        <v>0.56666666666666665</v>
      </c>
    </row>
    <row r="54" spans="1:6" ht="12.75" customHeight="1" thickBot="1">
      <c r="A54" s="73" t="s">
        <v>440</v>
      </c>
      <c r="B54" s="72">
        <v>22</v>
      </c>
      <c r="C54" s="72">
        <v>30</v>
      </c>
      <c r="D54" s="14">
        <f t="shared" si="0"/>
        <v>0.73333333333333328</v>
      </c>
      <c r="E54" s="3">
        <v>24</v>
      </c>
      <c r="F54" s="4">
        <f t="shared" si="1"/>
        <v>0.8</v>
      </c>
    </row>
    <row r="55" spans="1:6" ht="12.75" customHeight="1" thickBot="1">
      <c r="A55" s="73" t="s">
        <v>441</v>
      </c>
      <c r="B55" s="72">
        <v>34</v>
      </c>
      <c r="C55" s="72">
        <v>44</v>
      </c>
      <c r="D55" s="14">
        <f t="shared" si="0"/>
        <v>0.77272727272727271</v>
      </c>
      <c r="E55" s="3">
        <v>20</v>
      </c>
      <c r="F55" s="4">
        <f t="shared" si="1"/>
        <v>0.45454545454545453</v>
      </c>
    </row>
    <row r="56" spans="1:6" ht="12.75" customHeight="1" thickBot="1">
      <c r="A56" s="73" t="s">
        <v>442</v>
      </c>
      <c r="B56" s="72">
        <v>15</v>
      </c>
      <c r="C56" s="72">
        <v>22</v>
      </c>
      <c r="D56" s="14">
        <f t="shared" si="0"/>
        <v>0.68181818181818177</v>
      </c>
      <c r="E56" s="3">
        <v>19</v>
      </c>
      <c r="F56" s="4">
        <f t="shared" si="1"/>
        <v>0.86363636363636365</v>
      </c>
    </row>
    <row r="57" spans="1:6" ht="13.15" customHeight="1" thickBot="1">
      <c r="A57" s="73" t="s">
        <v>449</v>
      </c>
      <c r="B57" s="72">
        <v>18</v>
      </c>
      <c r="C57" s="72">
        <v>40</v>
      </c>
      <c r="D57" s="14">
        <f t="shared" si="0"/>
        <v>0.45</v>
      </c>
      <c r="E57" s="3">
        <v>12</v>
      </c>
      <c r="F57" s="4">
        <f t="shared" si="1"/>
        <v>0.3</v>
      </c>
    </row>
    <row r="58" spans="1:6" ht="12.75" customHeight="1" thickBot="1">
      <c r="A58" s="82" t="s">
        <v>450</v>
      </c>
      <c r="B58" s="42">
        <f>SUM(B2:B57)</f>
        <v>1223</v>
      </c>
      <c r="C58" s="42">
        <f>SUM(C2:C57)</f>
        <v>1841</v>
      </c>
      <c r="D58" s="24">
        <f t="shared" si="0"/>
        <v>0.66431287343834877</v>
      </c>
      <c r="E58" s="3">
        <f>SUM(E2:E57)</f>
        <v>1203</v>
      </c>
      <c r="F58" s="4">
        <f t="shared" si="1"/>
        <v>0.65344921238457365</v>
      </c>
    </row>
    <row r="59" spans="1:6" ht="12.75" customHeight="1" thickBot="1">
      <c r="A59" s="92" t="s">
        <v>593</v>
      </c>
      <c r="B59" s="42">
        <v>18</v>
      </c>
      <c r="C59" s="42">
        <v>24</v>
      </c>
      <c r="D59" s="24">
        <f t="shared" si="0"/>
        <v>0.75</v>
      </c>
      <c r="F59" s="4"/>
    </row>
    <row r="60" spans="1:6" ht="12.75" customHeight="1" thickBot="1">
      <c r="A60" s="83" t="s">
        <v>594</v>
      </c>
      <c r="B60" s="3">
        <v>59</v>
      </c>
      <c r="C60" s="3">
        <v>96</v>
      </c>
      <c r="D60" s="4">
        <f>B60/C60</f>
        <v>0.61458333333333337</v>
      </c>
      <c r="E60" s="3"/>
      <c r="F60" s="4"/>
    </row>
    <row r="61" spans="1:6" ht="12.75" customHeight="1">
      <c r="A61" s="91"/>
      <c r="B61" s="91"/>
      <c r="C61" s="91"/>
      <c r="D61" s="91"/>
      <c r="E61" s="91"/>
    </row>
    <row r="62" spans="1:6" ht="12.75" customHeight="1">
      <c r="A62" s="91"/>
      <c r="B62" s="91"/>
      <c r="C62" s="91"/>
      <c r="D62" s="91"/>
      <c r="E62" s="91"/>
    </row>
  </sheetData>
  <sheetProtection algorithmName="SHA-512" hashValue="sGFMH5FQVTaCU26jgj76p85YZuGCixIOveOaNKoFoVtbztO9uZVR9NIAD2prSfVEysgruY0FLK0uBtGzgRP1jg==" saltValue="Hi8LLdF97k4UrzaPdv+IeA==" spinCount="100000" sheet="1" objects="1" scenarios="1"/>
  <pageMargins left="0.7" right="0.7" top="0.75" bottom="0.75" header="0.3" footer="0.3"/>
  <pageSetup orientation="portrait" r:id="rId1"/>
  <headerFooter>
    <oddFooter>&amp;L&amp;8IR &amp;D &amp;F&amp;R&amp;8&amp;P of &amp;N</oddFooter>
  </headerFooter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2"/>
  <sheetViews>
    <sheetView showGridLines="0" zoomScaleNormal="100" zoomScaleSheetLayoutView="100" workbookViewId="0">
      <selection activeCell="A3" sqref="A3"/>
    </sheetView>
  </sheetViews>
  <sheetFormatPr defaultColWidth="8.85546875" defaultRowHeight="12.75" customHeight="1"/>
  <cols>
    <col min="1" max="1" width="26.7109375" style="39" customWidth="1"/>
    <col min="2" max="2" width="10.7109375" style="38" customWidth="1"/>
    <col min="3" max="3" width="9.7109375" style="38" customWidth="1"/>
    <col min="4" max="4" width="8.42578125" style="38" customWidth="1"/>
    <col min="5" max="5" width="28.7109375" style="39" bestFit="1" customWidth="1"/>
    <col min="6" max="7" width="8.85546875" style="39"/>
    <col min="8" max="8" width="10.28515625" style="39" customWidth="1"/>
    <col min="9" max="9" width="15.7109375" style="39" bestFit="1" customWidth="1"/>
    <col min="10" max="16384" width="8.85546875" style="39"/>
  </cols>
  <sheetData>
    <row r="1" spans="1:4" s="56" customFormat="1" ht="12.75" customHeight="1" thickBot="1">
      <c r="A1" s="51" t="s">
        <v>562</v>
      </c>
      <c r="B1" s="21" t="s">
        <v>0</v>
      </c>
      <c r="C1" s="21" t="s">
        <v>1</v>
      </c>
      <c r="D1" s="21" t="s">
        <v>2</v>
      </c>
    </row>
    <row r="2" spans="1:4" s="56" customFormat="1" ht="12.75" customHeight="1" thickBot="1">
      <c r="A2" s="37" t="s">
        <v>39</v>
      </c>
      <c r="B2" s="3">
        <v>820</v>
      </c>
      <c r="C2" s="3">
        <v>1045</v>
      </c>
      <c r="D2" s="4">
        <f t="shared" ref="D2:D16" si="0">B2/C2</f>
        <v>0.78468899521531099</v>
      </c>
    </row>
    <row r="3" spans="1:4" s="56" customFormat="1" ht="12.75" customHeight="1" thickBot="1">
      <c r="A3" s="37" t="s">
        <v>40</v>
      </c>
      <c r="B3" s="3">
        <v>105</v>
      </c>
      <c r="C3" s="3">
        <v>158</v>
      </c>
      <c r="D3" s="4">
        <f t="shared" si="0"/>
        <v>0.66455696202531644</v>
      </c>
    </row>
    <row r="4" spans="1:4" s="56" customFormat="1" ht="12.75" customHeight="1" thickBot="1">
      <c r="A4" s="37" t="s">
        <v>43</v>
      </c>
      <c r="B4" s="3">
        <v>75</v>
      </c>
      <c r="C4" s="3">
        <v>109</v>
      </c>
      <c r="D4" s="4">
        <f t="shared" si="0"/>
        <v>0.68807339449541283</v>
      </c>
    </row>
    <row r="5" spans="1:4" s="56" customFormat="1" ht="12.75" customHeight="1" thickBot="1">
      <c r="A5" s="37" t="s">
        <v>41</v>
      </c>
      <c r="B5" s="3">
        <v>115</v>
      </c>
      <c r="C5" s="3">
        <v>190</v>
      </c>
      <c r="D5" s="4">
        <f t="shared" si="0"/>
        <v>0.60526315789473684</v>
      </c>
    </row>
    <row r="6" spans="1:4" s="56" customFormat="1" ht="13.5" thickBot="1">
      <c r="A6" s="37" t="s">
        <v>42</v>
      </c>
      <c r="B6" s="3">
        <v>32</v>
      </c>
      <c r="C6" s="3">
        <v>56</v>
      </c>
      <c r="D6" s="4">
        <f t="shared" si="0"/>
        <v>0.5714285714285714</v>
      </c>
    </row>
    <row r="7" spans="1:4" s="56" customFormat="1" ht="12.75" customHeight="1" thickBot="1">
      <c r="A7" s="37" t="s">
        <v>46</v>
      </c>
      <c r="B7" s="3">
        <v>20</v>
      </c>
      <c r="C7" s="3">
        <v>30</v>
      </c>
      <c r="D7" s="4">
        <f t="shared" si="0"/>
        <v>0.66666666666666663</v>
      </c>
    </row>
    <row r="8" spans="1:4" s="56" customFormat="1" ht="12.75" customHeight="1" thickBot="1">
      <c r="A8" s="37" t="s">
        <v>44</v>
      </c>
      <c r="B8" s="3">
        <v>27</v>
      </c>
      <c r="C8" s="3">
        <v>89</v>
      </c>
      <c r="D8" s="4">
        <f t="shared" si="0"/>
        <v>0.30337078651685395</v>
      </c>
    </row>
    <row r="9" spans="1:4" s="56" customFormat="1" ht="12.75" customHeight="1" thickBot="1">
      <c r="A9" s="37" t="s">
        <v>45</v>
      </c>
      <c r="B9" s="3">
        <v>6</v>
      </c>
      <c r="C9" s="3">
        <v>28</v>
      </c>
      <c r="D9" s="4">
        <f t="shared" si="0"/>
        <v>0.21428571428571427</v>
      </c>
    </row>
    <row r="10" spans="1:4" s="56" customFormat="1" ht="12.75" customHeight="1" thickBot="1">
      <c r="A10" s="37" t="s">
        <v>49</v>
      </c>
      <c r="B10" s="3">
        <v>4</v>
      </c>
      <c r="C10" s="3">
        <v>8</v>
      </c>
      <c r="D10" s="4">
        <f t="shared" si="0"/>
        <v>0.5</v>
      </c>
    </row>
    <row r="11" spans="1:4" s="56" customFormat="1" ht="12.75" customHeight="1" thickBot="1">
      <c r="A11" s="37" t="s">
        <v>47</v>
      </c>
      <c r="B11" s="3">
        <v>5</v>
      </c>
      <c r="C11" s="3">
        <v>27</v>
      </c>
      <c r="D11" s="4">
        <f t="shared" si="0"/>
        <v>0.18518518518518517</v>
      </c>
    </row>
    <row r="12" spans="1:4" s="56" customFormat="1" ht="12.75" customHeight="1" thickBot="1">
      <c r="A12" s="37" t="s">
        <v>48</v>
      </c>
      <c r="B12" s="3">
        <v>1</v>
      </c>
      <c r="C12" s="3">
        <v>3</v>
      </c>
      <c r="D12" s="4">
        <f t="shared" si="0"/>
        <v>0.33333333333333331</v>
      </c>
    </row>
    <row r="13" spans="1:4" s="56" customFormat="1" ht="12.75" customHeight="1" thickBot="1">
      <c r="A13" s="37" t="s">
        <v>19</v>
      </c>
      <c r="B13" s="3">
        <v>10</v>
      </c>
      <c r="C13" s="3">
        <v>77</v>
      </c>
      <c r="D13" s="4">
        <f t="shared" si="0"/>
        <v>0.12987012987012986</v>
      </c>
    </row>
    <row r="14" spans="1:4" s="56" customFormat="1" ht="12.75" customHeight="1" thickBot="1">
      <c r="A14" s="37" t="s">
        <v>281</v>
      </c>
      <c r="B14" s="3">
        <v>1</v>
      </c>
      <c r="C14" s="3">
        <v>5</v>
      </c>
      <c r="D14" s="4">
        <f t="shared" si="0"/>
        <v>0.2</v>
      </c>
    </row>
    <row r="15" spans="1:4" s="56" customFormat="1" ht="12.75" customHeight="1" thickBot="1">
      <c r="A15" s="37" t="s">
        <v>282</v>
      </c>
      <c r="B15" s="3">
        <v>2</v>
      </c>
      <c r="C15" s="3">
        <v>16</v>
      </c>
      <c r="D15" s="4">
        <f t="shared" si="0"/>
        <v>0.125</v>
      </c>
    </row>
    <row r="16" spans="1:4" s="56" customFormat="1" ht="12.75" customHeight="1" thickBot="1">
      <c r="A16" s="7" t="s">
        <v>38</v>
      </c>
      <c r="B16" s="3">
        <v>77</v>
      </c>
      <c r="C16" s="3">
        <v>120</v>
      </c>
      <c r="D16" s="4">
        <f t="shared" si="0"/>
        <v>0.64166666666666672</v>
      </c>
    </row>
    <row r="17" spans="1:4" s="56" customFormat="1" ht="12.75" customHeight="1" thickBot="1">
      <c r="B17" s="38"/>
      <c r="C17" s="38"/>
      <c r="D17" s="38"/>
    </row>
    <row r="18" spans="1:4" s="56" customFormat="1" ht="12.75" customHeight="1" thickBot="1">
      <c r="A18" s="51" t="s">
        <v>563</v>
      </c>
      <c r="B18" s="21" t="s">
        <v>0</v>
      </c>
      <c r="C18" s="21" t="s">
        <v>1</v>
      </c>
      <c r="D18" s="21" t="s">
        <v>2</v>
      </c>
    </row>
    <row r="19" spans="1:4" s="56" customFormat="1" ht="12.75" customHeight="1" thickBot="1">
      <c r="A19" s="37" t="s">
        <v>140</v>
      </c>
      <c r="B19" s="3">
        <v>1228</v>
      </c>
      <c r="C19" s="3">
        <v>1844</v>
      </c>
      <c r="D19" s="4">
        <f>B19/C19</f>
        <v>0.66594360086767901</v>
      </c>
    </row>
    <row r="20" spans="1:4" s="56" customFormat="1" ht="12.75" customHeight="1" thickBot="1">
      <c r="A20" s="37" t="s">
        <v>143</v>
      </c>
      <c r="B20" s="3">
        <v>72</v>
      </c>
      <c r="C20" s="3">
        <v>115</v>
      </c>
      <c r="D20" s="4">
        <f>B20/C20</f>
        <v>0.62608695652173918</v>
      </c>
    </row>
    <row r="21" spans="1:4" s="56" customFormat="1" ht="12.75" customHeight="1" thickBot="1">
      <c r="A21" s="37" t="s">
        <v>144</v>
      </c>
      <c r="B21" s="3">
        <v>0</v>
      </c>
      <c r="C21" s="3">
        <v>2</v>
      </c>
      <c r="D21" s="4">
        <f>B21/C21</f>
        <v>0</v>
      </c>
    </row>
    <row r="22" spans="1:4" s="56" customFormat="1" ht="12.75" customHeight="1" thickBot="1">
      <c r="B22" s="38"/>
      <c r="C22" s="38"/>
      <c r="D22" s="38"/>
    </row>
    <row r="23" spans="1:4" s="61" customFormat="1" ht="12.75" customHeight="1" thickBot="1">
      <c r="A23" s="51" t="s">
        <v>564</v>
      </c>
      <c r="B23" s="21" t="s">
        <v>0</v>
      </c>
      <c r="C23" s="21" t="s">
        <v>1</v>
      </c>
      <c r="D23" s="21" t="s">
        <v>2</v>
      </c>
    </row>
    <row r="24" spans="1:4" s="61" customFormat="1" ht="12.75" customHeight="1" thickBot="1">
      <c r="A24" s="37" t="s">
        <v>504</v>
      </c>
      <c r="B24" s="3">
        <v>1214</v>
      </c>
      <c r="C24" s="3">
        <v>1839</v>
      </c>
      <c r="D24" s="4">
        <f>B24/C24</f>
        <v>0.66014138118542687</v>
      </c>
    </row>
    <row r="25" spans="1:4" s="61" customFormat="1" ht="12.75" customHeight="1" thickBot="1">
      <c r="A25" s="37" t="s">
        <v>505</v>
      </c>
      <c r="B25" s="3">
        <v>86</v>
      </c>
      <c r="C25" s="3">
        <v>122</v>
      </c>
      <c r="D25" s="4">
        <f>B25/C25</f>
        <v>0.70491803278688525</v>
      </c>
    </row>
    <row r="26" spans="1:4" s="61" customFormat="1" ht="12.75" customHeight="1" thickBot="1">
      <c r="B26" s="38"/>
      <c r="C26" s="38"/>
      <c r="D26" s="38"/>
    </row>
    <row r="27" spans="1:4" s="56" customFormat="1" ht="12.75" customHeight="1" thickBot="1">
      <c r="A27" s="51" t="s">
        <v>565</v>
      </c>
      <c r="B27" s="21" t="s">
        <v>0</v>
      </c>
      <c r="C27" s="21" t="s">
        <v>1</v>
      </c>
      <c r="D27" s="21" t="s">
        <v>2</v>
      </c>
    </row>
    <row r="28" spans="1:4" s="56" customFormat="1" ht="12.75" customHeight="1" thickBot="1">
      <c r="A28" s="11" t="s">
        <v>273</v>
      </c>
      <c r="B28" s="3">
        <v>960</v>
      </c>
      <c r="C28" s="3">
        <v>1184</v>
      </c>
      <c r="D28" s="4">
        <f>B28/C28</f>
        <v>0.81081081081081086</v>
      </c>
    </row>
    <row r="29" spans="1:4" s="56" customFormat="1" ht="12.75" customHeight="1" thickBot="1">
      <c r="A29" s="41" t="s">
        <v>304</v>
      </c>
      <c r="B29" s="3">
        <v>221</v>
      </c>
      <c r="C29" s="3">
        <v>344</v>
      </c>
      <c r="D29" s="4">
        <f>B29/C29</f>
        <v>0.64244186046511631</v>
      </c>
    </row>
    <row r="30" spans="1:4" s="56" customFormat="1" ht="12.75" customHeight="1" thickBot="1">
      <c r="A30" s="11" t="s">
        <v>305</v>
      </c>
      <c r="B30" s="3">
        <v>76</v>
      </c>
      <c r="C30" s="3">
        <v>204</v>
      </c>
      <c r="D30" s="4">
        <f>B30/C30</f>
        <v>0.37254901960784315</v>
      </c>
    </row>
    <row r="31" spans="1:4" s="56" customFormat="1" ht="12.75" customHeight="1" thickBot="1">
      <c r="A31" s="41" t="s">
        <v>307</v>
      </c>
      <c r="B31" s="3">
        <v>43</v>
      </c>
      <c r="C31" s="3">
        <v>229</v>
      </c>
      <c r="D31" s="4">
        <f>B31/C31</f>
        <v>0.18777292576419213</v>
      </c>
    </row>
    <row r="32" spans="1:4" s="56" customFormat="1" ht="12.75" customHeight="1" thickBot="1">
      <c r="B32" s="38"/>
      <c r="C32" s="38"/>
      <c r="D32" s="38"/>
    </row>
    <row r="33" spans="1:8" ht="12.75" customHeight="1" thickBot="1">
      <c r="A33" s="51" t="s">
        <v>566</v>
      </c>
      <c r="B33" s="21" t="s">
        <v>0</v>
      </c>
      <c r="C33" s="21" t="s">
        <v>1</v>
      </c>
      <c r="D33" s="21" t="s">
        <v>2</v>
      </c>
    </row>
    <row r="34" spans="1:8" ht="12.75" customHeight="1" thickBot="1">
      <c r="A34" s="41">
        <v>0</v>
      </c>
      <c r="B34" s="3">
        <v>96</v>
      </c>
      <c r="C34" s="3">
        <v>262</v>
      </c>
      <c r="D34" s="4">
        <f t="shared" ref="D34:D39" si="1">B34/C34</f>
        <v>0.36641221374045801</v>
      </c>
    </row>
    <row r="35" spans="1:8" ht="12.75" customHeight="1" thickBot="1">
      <c r="A35" s="41" t="s">
        <v>286</v>
      </c>
      <c r="B35" s="3">
        <v>135</v>
      </c>
      <c r="C35" s="3">
        <v>266</v>
      </c>
      <c r="D35" s="4">
        <f t="shared" si="1"/>
        <v>0.50751879699248126</v>
      </c>
    </row>
    <row r="36" spans="1:8" ht="12.75" customHeight="1" thickBot="1">
      <c r="A36" s="11" t="s">
        <v>453</v>
      </c>
      <c r="B36" s="3">
        <v>215</v>
      </c>
      <c r="C36" s="3">
        <v>292</v>
      </c>
      <c r="D36" s="4">
        <f t="shared" si="1"/>
        <v>0.73630136986301364</v>
      </c>
    </row>
    <row r="37" spans="1:8" ht="12.75" customHeight="1" thickBot="1">
      <c r="A37" s="41" t="s">
        <v>309</v>
      </c>
      <c r="B37" s="3">
        <v>318</v>
      </c>
      <c r="C37" s="3">
        <v>372</v>
      </c>
      <c r="D37" s="4">
        <f t="shared" si="1"/>
        <v>0.85483870967741937</v>
      </c>
    </row>
    <row r="38" spans="1:8" ht="12.75" customHeight="1" thickBot="1">
      <c r="A38" s="41">
        <v>4</v>
      </c>
      <c r="B38" s="3">
        <v>156</v>
      </c>
      <c r="C38" s="3">
        <v>181</v>
      </c>
      <c r="D38" s="4">
        <f t="shared" si="1"/>
        <v>0.86187845303867405</v>
      </c>
    </row>
    <row r="39" spans="1:8" ht="12.75" customHeight="1" thickBot="1">
      <c r="A39" s="41" t="s">
        <v>454</v>
      </c>
      <c r="B39" s="3">
        <v>380</v>
      </c>
      <c r="C39" s="3">
        <v>588</v>
      </c>
      <c r="D39" s="4">
        <f t="shared" si="1"/>
        <v>0.6462585034013606</v>
      </c>
    </row>
    <row r="40" spans="1:8" ht="12.75" customHeight="1" thickBot="1">
      <c r="A40" s="30"/>
    </row>
    <row r="41" spans="1:8" ht="12.75" customHeight="1" thickBot="1">
      <c r="A41" s="51" t="s">
        <v>567</v>
      </c>
      <c r="B41" s="21" t="s">
        <v>0</v>
      </c>
      <c r="C41" s="21" t="s">
        <v>1</v>
      </c>
      <c r="D41" s="21" t="s">
        <v>2</v>
      </c>
      <c r="H41" s="29"/>
    </row>
    <row r="42" spans="1:8" ht="12.75" customHeight="1" thickBot="1">
      <c r="A42" s="41">
        <v>0</v>
      </c>
      <c r="B42" s="3">
        <v>105</v>
      </c>
      <c r="C42" s="3">
        <v>245</v>
      </c>
      <c r="D42" s="4">
        <f t="shared" ref="D42:D48" si="2">B42/C42</f>
        <v>0.42857142857142855</v>
      </c>
      <c r="H42" s="30"/>
    </row>
    <row r="43" spans="1:8" ht="12.75" customHeight="1" thickBot="1">
      <c r="A43" s="41" t="s">
        <v>286</v>
      </c>
      <c r="B43" s="3">
        <v>70</v>
      </c>
      <c r="C43" s="3">
        <v>102</v>
      </c>
      <c r="D43" s="4">
        <f t="shared" si="2"/>
        <v>0.68627450980392157</v>
      </c>
      <c r="H43" s="30"/>
    </row>
    <row r="44" spans="1:8" ht="12.75" customHeight="1" thickBot="1">
      <c r="A44" s="11" t="s">
        <v>308</v>
      </c>
      <c r="B44" s="3">
        <v>128</v>
      </c>
      <c r="C44" s="3">
        <v>174</v>
      </c>
      <c r="D44" s="4">
        <f t="shared" si="2"/>
        <v>0.73563218390804597</v>
      </c>
      <c r="H44" s="30"/>
    </row>
    <row r="45" spans="1:8" ht="12.75" customHeight="1" thickBot="1">
      <c r="A45" s="41" t="s">
        <v>309</v>
      </c>
      <c r="B45" s="3">
        <v>153</v>
      </c>
      <c r="C45" s="3">
        <v>184</v>
      </c>
      <c r="D45" s="4">
        <f t="shared" si="2"/>
        <v>0.83152173913043481</v>
      </c>
      <c r="H45" s="30"/>
    </row>
    <row r="46" spans="1:8" ht="12.75" customHeight="1" thickBot="1">
      <c r="A46" s="41">
        <v>4</v>
      </c>
      <c r="B46" s="3">
        <v>145</v>
      </c>
      <c r="C46" s="3">
        <v>169</v>
      </c>
      <c r="D46" s="4">
        <f t="shared" si="2"/>
        <v>0.85798816568047342</v>
      </c>
      <c r="H46" s="46"/>
    </row>
    <row r="47" spans="1:8" ht="12.75" customHeight="1" thickBot="1">
      <c r="A47" s="41" t="s">
        <v>345</v>
      </c>
      <c r="B47" s="3">
        <v>263</v>
      </c>
      <c r="C47" s="3">
        <v>374</v>
      </c>
      <c r="D47" s="4">
        <f t="shared" si="2"/>
        <v>0.70320855614973266</v>
      </c>
      <c r="H47" s="46"/>
    </row>
    <row r="48" spans="1:8" s="59" customFormat="1" ht="12.75" customHeight="1" thickBot="1">
      <c r="A48" s="41" t="s">
        <v>346</v>
      </c>
      <c r="B48" s="3">
        <v>436</v>
      </c>
      <c r="C48" s="3">
        <v>713</v>
      </c>
      <c r="D48" s="4">
        <f t="shared" si="2"/>
        <v>0.61150070126227207</v>
      </c>
      <c r="H48" s="46"/>
    </row>
    <row r="49" spans="1:8" ht="12.75" customHeight="1" thickBot="1">
      <c r="A49" s="30"/>
      <c r="H49" s="30"/>
    </row>
    <row r="50" spans="1:8" ht="12.75" customHeight="1" thickBot="1">
      <c r="A50" s="51" t="s">
        <v>568</v>
      </c>
      <c r="B50" s="21" t="s">
        <v>0</v>
      </c>
      <c r="C50" s="21" t="s">
        <v>1</v>
      </c>
      <c r="D50" s="21" t="s">
        <v>2</v>
      </c>
      <c r="H50" s="30"/>
    </row>
    <row r="51" spans="1:8" ht="12.75" customHeight="1" thickBot="1">
      <c r="A51" s="41">
        <v>0</v>
      </c>
      <c r="B51" s="3">
        <v>38</v>
      </c>
      <c r="C51" s="3">
        <v>121</v>
      </c>
      <c r="D51" s="4">
        <f t="shared" ref="D51:D56" si="3">B51/C51</f>
        <v>0.31404958677685951</v>
      </c>
      <c r="H51" s="30"/>
    </row>
    <row r="52" spans="1:8" ht="12.75" customHeight="1" thickBot="1">
      <c r="A52" s="41" t="s">
        <v>286</v>
      </c>
      <c r="B52" s="3">
        <v>34</v>
      </c>
      <c r="C52" s="3">
        <v>74</v>
      </c>
      <c r="D52" s="4">
        <f t="shared" si="3"/>
        <v>0.45945945945945948</v>
      </c>
      <c r="H52" s="30"/>
    </row>
    <row r="53" spans="1:8" ht="12.75" customHeight="1" thickBot="1">
      <c r="A53" s="11" t="s">
        <v>453</v>
      </c>
      <c r="B53" s="3">
        <v>86</v>
      </c>
      <c r="C53" s="3">
        <v>124</v>
      </c>
      <c r="D53" s="4">
        <f t="shared" si="3"/>
        <v>0.69354838709677424</v>
      </c>
      <c r="H53" s="30"/>
    </row>
    <row r="54" spans="1:8" ht="12.75" customHeight="1" thickBot="1">
      <c r="A54" s="41" t="s">
        <v>309</v>
      </c>
      <c r="B54" s="3">
        <v>147</v>
      </c>
      <c r="C54" s="3">
        <v>185</v>
      </c>
      <c r="D54" s="4">
        <f t="shared" si="3"/>
        <v>0.79459459459459458</v>
      </c>
      <c r="H54" s="30"/>
    </row>
    <row r="55" spans="1:8" ht="12.75" customHeight="1" thickBot="1">
      <c r="A55" s="41">
        <v>4</v>
      </c>
      <c r="B55" s="3">
        <v>92</v>
      </c>
      <c r="C55" s="3">
        <v>104</v>
      </c>
      <c r="D55" s="4">
        <f t="shared" si="3"/>
        <v>0.88461538461538458</v>
      </c>
      <c r="H55" s="30"/>
    </row>
    <row r="56" spans="1:8" ht="12.75" customHeight="1" thickBot="1">
      <c r="A56" s="41" t="s">
        <v>61</v>
      </c>
      <c r="B56" s="3">
        <v>903</v>
      </c>
      <c r="C56" s="3">
        <v>1353</v>
      </c>
      <c r="D56" s="4">
        <f t="shared" si="3"/>
        <v>0.66740576496674053</v>
      </c>
      <c r="H56" s="30"/>
    </row>
    <row r="57" spans="1:8" ht="12.75" customHeight="1" thickBot="1">
      <c r="A57" s="30"/>
      <c r="H57" s="30"/>
    </row>
    <row r="58" spans="1:8" ht="12.75" customHeight="1" thickBot="1">
      <c r="A58" s="51" t="s">
        <v>569</v>
      </c>
      <c r="B58" s="21" t="s">
        <v>0</v>
      </c>
      <c r="C58" s="21" t="s">
        <v>1</v>
      </c>
      <c r="D58" s="21" t="s">
        <v>2</v>
      </c>
    </row>
    <row r="59" spans="1:8" ht="12.75" customHeight="1" thickBot="1">
      <c r="A59" s="41" t="s">
        <v>610</v>
      </c>
      <c r="B59" s="3">
        <v>68</v>
      </c>
      <c r="C59" s="3">
        <v>330</v>
      </c>
      <c r="D59" s="4">
        <f>B59/C59</f>
        <v>0.20606060606060606</v>
      </c>
    </row>
    <row r="60" spans="1:8" ht="12.75" customHeight="1" thickBot="1">
      <c r="A60" s="41" t="s">
        <v>273</v>
      </c>
      <c r="B60" s="3">
        <v>1232</v>
      </c>
      <c r="C60" s="3">
        <v>1631</v>
      </c>
      <c r="D60" s="4">
        <f>B60/C60</f>
        <v>0.75536480686695284</v>
      </c>
    </row>
    <row r="62" spans="1:8" ht="12.75" customHeight="1">
      <c r="E62" s="8"/>
    </row>
  </sheetData>
  <sheetProtection algorithmName="SHA-512" hashValue="JStEI26IMoriQF71IOLwvJcdKVD0fbbT60gnxr71NGvlYWVtdDAlRTLvg227QZ4E6AEhnvLSAYIMSaUEk/6QUw==" saltValue="5H6q0FinZtccv5vz5ET05w==" spinCount="100000" sheet="1" objects="1" scenarios="1"/>
  <pageMargins left="0.7" right="0.7" top="0.75" bottom="0.75" header="0.3" footer="0.3"/>
  <pageSetup orientation="portrait" r:id="rId1"/>
  <headerFooter>
    <oddFooter>&amp;L&amp;8IR &amp;D &amp;F&amp;R&amp;8&amp;P of &amp;N</oddFooter>
  </headerFooter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0"/>
  <sheetViews>
    <sheetView showGridLines="0" zoomScaleNormal="100" zoomScaleSheetLayoutView="100" workbookViewId="0">
      <selection activeCell="A3" sqref="A3"/>
    </sheetView>
  </sheetViews>
  <sheetFormatPr defaultRowHeight="12.75"/>
  <cols>
    <col min="1" max="1" width="33.42578125" customWidth="1"/>
    <col min="2" max="4" width="8.85546875" style="38"/>
  </cols>
  <sheetData>
    <row r="1" spans="1:4" s="56" customFormat="1" ht="18">
      <c r="A1" s="54" t="s">
        <v>331</v>
      </c>
      <c r="B1" s="38"/>
      <c r="C1" s="38"/>
      <c r="D1" s="38"/>
    </row>
    <row r="2" spans="1:4" s="56" customFormat="1" ht="13.5" thickBot="1">
      <c r="B2" s="38"/>
      <c r="C2" s="38"/>
      <c r="D2" s="38"/>
    </row>
    <row r="3" spans="1:4" ht="13.5" thickBot="1">
      <c r="A3" s="51" t="s">
        <v>570</v>
      </c>
      <c r="B3" s="21" t="s">
        <v>0</v>
      </c>
      <c r="C3" s="21" t="s">
        <v>1</v>
      </c>
      <c r="D3" s="21" t="s">
        <v>2</v>
      </c>
    </row>
    <row r="4" spans="1:4" s="61" customFormat="1" ht="13.5" thickBot="1">
      <c r="A4" s="9">
        <v>0</v>
      </c>
      <c r="B4" s="3">
        <v>115</v>
      </c>
      <c r="C4" s="3">
        <v>154</v>
      </c>
      <c r="D4" s="4">
        <f>B4/C4</f>
        <v>0.74675324675324672</v>
      </c>
    </row>
    <row r="5" spans="1:4" ht="13.5" thickBot="1">
      <c r="A5" s="6" t="s">
        <v>455</v>
      </c>
      <c r="B5" s="3">
        <v>8</v>
      </c>
      <c r="C5" s="3">
        <v>14</v>
      </c>
      <c r="D5" s="4">
        <f t="shared" ref="D5:D11" si="0">B5/C5</f>
        <v>0.5714285714285714</v>
      </c>
    </row>
    <row r="6" spans="1:4" ht="13.5" thickBot="1">
      <c r="A6" s="6" t="s">
        <v>97</v>
      </c>
      <c r="B6" s="3">
        <v>218</v>
      </c>
      <c r="C6" s="3">
        <v>336</v>
      </c>
      <c r="D6" s="4">
        <f t="shared" si="0"/>
        <v>0.64880952380952384</v>
      </c>
    </row>
    <row r="7" spans="1:4" s="35" customFormat="1" ht="13.5" thickBot="1">
      <c r="A7" s="37" t="s">
        <v>98</v>
      </c>
      <c r="B7" s="33">
        <v>601</v>
      </c>
      <c r="C7" s="33">
        <v>939</v>
      </c>
      <c r="D7" s="34">
        <f t="shared" si="0"/>
        <v>0.64004259850905221</v>
      </c>
    </row>
    <row r="8" spans="1:4" ht="13.5" thickBot="1">
      <c r="A8" s="6" t="s">
        <v>99</v>
      </c>
      <c r="B8" s="3">
        <v>180</v>
      </c>
      <c r="C8" s="3">
        <v>228</v>
      </c>
      <c r="D8" s="4">
        <f t="shared" si="0"/>
        <v>0.78947368421052633</v>
      </c>
    </row>
    <row r="9" spans="1:4" ht="13.5" thickBot="1">
      <c r="A9" s="6" t="s">
        <v>100</v>
      </c>
      <c r="B9" s="3">
        <v>80</v>
      </c>
      <c r="C9" s="3">
        <v>147</v>
      </c>
      <c r="D9" s="4">
        <f t="shared" si="0"/>
        <v>0.54421768707482998</v>
      </c>
    </row>
    <row r="10" spans="1:4" ht="13.5" thickBot="1">
      <c r="A10" s="6" t="s">
        <v>207</v>
      </c>
      <c r="B10" s="3">
        <v>26</v>
      </c>
      <c r="C10" s="3">
        <v>30</v>
      </c>
      <c r="D10" s="4">
        <f t="shared" si="0"/>
        <v>0.8666666666666667</v>
      </c>
    </row>
    <row r="11" spans="1:4" ht="13.5" thickBot="1">
      <c r="A11" s="6" t="s">
        <v>61</v>
      </c>
      <c r="B11" s="3">
        <v>72</v>
      </c>
      <c r="C11" s="3">
        <v>113</v>
      </c>
      <c r="D11" s="4">
        <f t="shared" si="0"/>
        <v>0.63716814159292035</v>
      </c>
    </row>
    <row r="12" spans="1:4" ht="13.5" thickBot="1"/>
    <row r="13" spans="1:4" ht="13.5" thickBot="1">
      <c r="A13" s="51" t="s">
        <v>571</v>
      </c>
      <c r="B13" s="21" t="s">
        <v>0</v>
      </c>
      <c r="C13" s="21" t="s">
        <v>1</v>
      </c>
      <c r="D13" s="21" t="s">
        <v>2</v>
      </c>
    </row>
    <row r="14" spans="1:4" s="36" customFormat="1" ht="13.5" thickBot="1">
      <c r="A14" s="9">
        <v>0</v>
      </c>
      <c r="B14" s="3">
        <v>293</v>
      </c>
      <c r="C14" s="3">
        <v>456</v>
      </c>
      <c r="D14" s="4">
        <f>B14/C14</f>
        <v>0.64254385964912286</v>
      </c>
    </row>
    <row r="15" spans="1:4" ht="13.5" thickBot="1">
      <c r="A15" s="6" t="s">
        <v>94</v>
      </c>
      <c r="B15" s="3">
        <v>323</v>
      </c>
      <c r="C15" s="3">
        <v>537</v>
      </c>
      <c r="D15" s="4">
        <f>B15/C15</f>
        <v>0.6014897579143389</v>
      </c>
    </row>
    <row r="16" spans="1:4" ht="13.5" thickBot="1">
      <c r="A16" s="6" t="s">
        <v>101</v>
      </c>
      <c r="B16" s="3">
        <v>209</v>
      </c>
      <c r="C16" s="3">
        <v>304</v>
      </c>
      <c r="D16" s="4">
        <f t="shared" ref="D16:D25" si="1">B16/C16</f>
        <v>0.6875</v>
      </c>
    </row>
    <row r="17" spans="1:4" ht="13.5" thickBot="1">
      <c r="A17" s="6" t="s">
        <v>102</v>
      </c>
      <c r="B17" s="3">
        <v>121</v>
      </c>
      <c r="C17" s="3">
        <v>164</v>
      </c>
      <c r="D17" s="4">
        <f t="shared" si="1"/>
        <v>0.73780487804878048</v>
      </c>
    </row>
    <row r="18" spans="1:4" ht="13.5" thickBot="1">
      <c r="A18" s="6" t="s">
        <v>103</v>
      </c>
      <c r="B18" s="3">
        <v>99</v>
      </c>
      <c r="C18" s="3">
        <v>138</v>
      </c>
      <c r="D18" s="4">
        <f t="shared" si="1"/>
        <v>0.71739130434782605</v>
      </c>
    </row>
    <row r="19" spans="1:4" ht="13.5" thickBot="1">
      <c r="A19" s="6" t="s">
        <v>104</v>
      </c>
      <c r="B19" s="3">
        <v>54</v>
      </c>
      <c r="C19" s="3">
        <v>72</v>
      </c>
      <c r="D19" s="4">
        <f t="shared" si="1"/>
        <v>0.75</v>
      </c>
    </row>
    <row r="20" spans="1:4" ht="13.5" thickBot="1">
      <c r="A20" s="6" t="s">
        <v>105</v>
      </c>
      <c r="B20" s="3">
        <v>35</v>
      </c>
      <c r="C20" s="3">
        <v>47</v>
      </c>
      <c r="D20" s="4">
        <f t="shared" si="1"/>
        <v>0.74468085106382975</v>
      </c>
    </row>
    <row r="21" spans="1:4" ht="13.5" thickBot="1">
      <c r="A21" s="6" t="s">
        <v>106</v>
      </c>
      <c r="B21" s="3">
        <v>34</v>
      </c>
      <c r="C21" s="3">
        <v>37</v>
      </c>
      <c r="D21" s="4">
        <f t="shared" si="1"/>
        <v>0.91891891891891897</v>
      </c>
    </row>
    <row r="22" spans="1:4" ht="13.5" thickBot="1">
      <c r="A22" s="6" t="s">
        <v>107</v>
      </c>
      <c r="B22" s="3">
        <v>13</v>
      </c>
      <c r="C22" s="3">
        <v>21</v>
      </c>
      <c r="D22" s="4">
        <f t="shared" si="1"/>
        <v>0.61904761904761907</v>
      </c>
    </row>
    <row r="23" spans="1:4" ht="13.5" thickBot="1">
      <c r="A23" s="6" t="s">
        <v>108</v>
      </c>
      <c r="B23" s="3">
        <v>10</v>
      </c>
      <c r="C23" s="3">
        <v>16</v>
      </c>
      <c r="D23" s="4">
        <f t="shared" si="1"/>
        <v>0.625</v>
      </c>
    </row>
    <row r="24" spans="1:4" ht="13.5" thickBot="1">
      <c r="A24" s="6" t="s">
        <v>138</v>
      </c>
      <c r="B24" s="3">
        <v>37</v>
      </c>
      <c r="C24" s="3">
        <v>56</v>
      </c>
      <c r="D24" s="4">
        <f t="shared" si="1"/>
        <v>0.6607142857142857</v>
      </c>
    </row>
    <row r="25" spans="1:4" ht="13.5" thickBot="1">
      <c r="A25" s="6" t="s">
        <v>61</v>
      </c>
      <c r="B25" s="3">
        <v>72</v>
      </c>
      <c r="C25" s="3">
        <v>113</v>
      </c>
      <c r="D25" s="4">
        <f t="shared" si="1"/>
        <v>0.63716814159292035</v>
      </c>
    </row>
    <row r="26" spans="1:4" ht="13.5" thickBot="1"/>
    <row r="27" spans="1:4" ht="13.5" thickBot="1">
      <c r="A27" s="51" t="s">
        <v>572</v>
      </c>
      <c r="B27" s="21" t="s">
        <v>0</v>
      </c>
      <c r="C27" s="21" t="s">
        <v>1</v>
      </c>
      <c r="D27" s="21" t="s">
        <v>2</v>
      </c>
    </row>
    <row r="28" spans="1:4" ht="13.5" thickBot="1">
      <c r="A28" s="6" t="s">
        <v>31</v>
      </c>
      <c r="B28" s="3">
        <v>232</v>
      </c>
      <c r="C28" s="3">
        <v>366</v>
      </c>
      <c r="D28" s="4">
        <f>B28/C28</f>
        <v>0.63387978142076506</v>
      </c>
    </row>
    <row r="29" spans="1:4" ht="13.5" thickBot="1">
      <c r="A29" s="6" t="s">
        <v>456</v>
      </c>
      <c r="B29" s="3">
        <v>243</v>
      </c>
      <c r="C29" s="3">
        <v>390</v>
      </c>
      <c r="D29" s="4">
        <f t="shared" ref="D29:D35" si="2">B29/C29</f>
        <v>0.62307692307692308</v>
      </c>
    </row>
    <row r="30" spans="1:4" ht="13.5" thickBot="1">
      <c r="A30" s="6" t="s">
        <v>110</v>
      </c>
      <c r="B30" s="3">
        <v>264</v>
      </c>
      <c r="C30" s="3">
        <v>389</v>
      </c>
      <c r="D30" s="4">
        <f t="shared" si="2"/>
        <v>0.67866323907455017</v>
      </c>
    </row>
    <row r="31" spans="1:4" ht="13.5" thickBot="1">
      <c r="A31" s="6" t="s">
        <v>95</v>
      </c>
      <c r="B31" s="3">
        <v>168</v>
      </c>
      <c r="C31" s="3">
        <v>256</v>
      </c>
      <c r="D31" s="4">
        <f t="shared" si="2"/>
        <v>0.65625</v>
      </c>
    </row>
    <row r="32" spans="1:4" ht="13.5" thickBot="1">
      <c r="A32" s="6" t="s">
        <v>96</v>
      </c>
      <c r="B32" s="3">
        <v>134</v>
      </c>
      <c r="C32" s="3">
        <v>184</v>
      </c>
      <c r="D32" s="4">
        <f t="shared" si="2"/>
        <v>0.72826086956521741</v>
      </c>
    </row>
    <row r="33" spans="1:4" ht="13.5" thickBot="1">
      <c r="A33" s="6" t="s">
        <v>97</v>
      </c>
      <c r="B33" s="3">
        <v>104</v>
      </c>
      <c r="C33" s="3">
        <v>145</v>
      </c>
      <c r="D33" s="4">
        <f t="shared" si="2"/>
        <v>0.71724137931034482</v>
      </c>
    </row>
    <row r="34" spans="1:4" ht="13.5" thickBot="1">
      <c r="A34" s="6" t="s">
        <v>98</v>
      </c>
      <c r="B34" s="3">
        <v>97</v>
      </c>
      <c r="C34" s="3">
        <v>142</v>
      </c>
      <c r="D34" s="4">
        <f t="shared" si="2"/>
        <v>0.68309859154929575</v>
      </c>
    </row>
    <row r="35" spans="1:4" ht="13.5" thickBot="1">
      <c r="A35" s="6" t="s">
        <v>111</v>
      </c>
      <c r="B35" s="3">
        <v>58</v>
      </c>
      <c r="C35" s="3">
        <v>89</v>
      </c>
      <c r="D35" s="4">
        <f t="shared" si="2"/>
        <v>0.651685393258427</v>
      </c>
    </row>
    <row r="36" spans="1:4" ht="13.5" thickBot="1"/>
    <row r="37" spans="1:4" ht="13.5" thickBot="1">
      <c r="A37" s="51" t="s">
        <v>573</v>
      </c>
      <c r="B37" s="21" t="s">
        <v>0</v>
      </c>
      <c r="C37" s="21" t="s">
        <v>1</v>
      </c>
      <c r="D37" s="21" t="s">
        <v>2</v>
      </c>
    </row>
    <row r="38" spans="1:4" ht="13.5" thickBot="1">
      <c r="A38" s="6" t="s">
        <v>31</v>
      </c>
      <c r="B38" s="3">
        <v>869</v>
      </c>
      <c r="C38" s="3">
        <v>1253</v>
      </c>
      <c r="D38" s="4">
        <f>B38/C38</f>
        <v>0.6935355147645651</v>
      </c>
    </row>
    <row r="39" spans="1:4" ht="13.5" thickBot="1">
      <c r="A39" s="6" t="s">
        <v>457</v>
      </c>
      <c r="B39" s="3">
        <v>9</v>
      </c>
      <c r="C39" s="3">
        <v>26</v>
      </c>
      <c r="D39" s="4">
        <f t="shared" ref="D39:D45" si="3">B39/C39</f>
        <v>0.34615384615384615</v>
      </c>
    </row>
    <row r="40" spans="1:4" ht="13.5" thickBot="1">
      <c r="A40" s="6" t="s">
        <v>112</v>
      </c>
      <c r="B40" s="3">
        <v>27</v>
      </c>
      <c r="C40" s="3">
        <v>59</v>
      </c>
      <c r="D40" s="4">
        <f t="shared" si="3"/>
        <v>0.4576271186440678</v>
      </c>
    </row>
    <row r="41" spans="1:4" ht="13.5" thickBot="1">
      <c r="A41" s="6" t="s">
        <v>113</v>
      </c>
      <c r="B41" s="3">
        <v>46</v>
      </c>
      <c r="C41" s="3">
        <v>125</v>
      </c>
      <c r="D41" s="4">
        <f t="shared" si="3"/>
        <v>0.36799999999999999</v>
      </c>
    </row>
    <row r="42" spans="1:4" ht="13.5" thickBot="1">
      <c r="A42" s="6" t="s">
        <v>114</v>
      </c>
      <c r="B42" s="3">
        <v>33</v>
      </c>
      <c r="C42" s="3">
        <v>48</v>
      </c>
      <c r="D42" s="4">
        <f t="shared" si="3"/>
        <v>0.6875</v>
      </c>
    </row>
    <row r="43" spans="1:4" ht="13.5" thickBot="1">
      <c r="A43" s="6" t="s">
        <v>115</v>
      </c>
      <c r="B43" s="3">
        <v>38</v>
      </c>
      <c r="C43" s="3">
        <v>64</v>
      </c>
      <c r="D43" s="4">
        <f t="shared" si="3"/>
        <v>0.59375</v>
      </c>
    </row>
    <row r="44" spans="1:4" s="25" customFormat="1" ht="13.5" thickBot="1">
      <c r="A44" s="26" t="s">
        <v>458</v>
      </c>
      <c r="B44" s="3">
        <v>206</v>
      </c>
      <c r="C44" s="3">
        <v>273</v>
      </c>
      <c r="D44" s="4">
        <f t="shared" si="3"/>
        <v>0.75457875457875456</v>
      </c>
    </row>
    <row r="45" spans="1:4" s="61" customFormat="1">
      <c r="A45" s="76" t="s">
        <v>459</v>
      </c>
      <c r="B45" s="77">
        <v>72</v>
      </c>
      <c r="C45" s="77">
        <v>113</v>
      </c>
      <c r="D45" s="27">
        <f t="shared" si="3"/>
        <v>0.63716814159292035</v>
      </c>
    </row>
    <row r="46" spans="1:4" ht="13.5" thickBot="1"/>
    <row r="47" spans="1:4" ht="13.5" thickBot="1">
      <c r="A47" s="51" t="s">
        <v>574</v>
      </c>
      <c r="B47" s="21" t="s">
        <v>0</v>
      </c>
      <c r="C47" s="21" t="s">
        <v>1</v>
      </c>
      <c r="D47" s="21" t="s">
        <v>2</v>
      </c>
    </row>
    <row r="48" spans="1:4" ht="13.5" thickBot="1">
      <c r="A48" s="11" t="s">
        <v>273</v>
      </c>
      <c r="B48" s="3">
        <v>1264</v>
      </c>
      <c r="C48" s="3">
        <v>1910</v>
      </c>
      <c r="D48" s="4">
        <f>B48/C48</f>
        <v>0.66178010471204185</v>
      </c>
    </row>
    <row r="49" spans="1:4" ht="13.5" thickBot="1">
      <c r="A49" s="6" t="s">
        <v>274</v>
      </c>
      <c r="B49" s="3">
        <v>36</v>
      </c>
      <c r="C49" s="3">
        <v>51</v>
      </c>
      <c r="D49" s="4">
        <f t="shared" ref="D49" si="4">B49/C49</f>
        <v>0.70588235294117652</v>
      </c>
    </row>
    <row r="50" spans="1:4" ht="13.5" thickBot="1"/>
    <row r="51" spans="1:4" ht="13.5" thickBot="1">
      <c r="A51" s="51" t="s">
        <v>575</v>
      </c>
      <c r="B51" s="21" t="s">
        <v>0</v>
      </c>
      <c r="C51" s="21" t="s">
        <v>1</v>
      </c>
      <c r="D51" s="21" t="s">
        <v>2</v>
      </c>
    </row>
    <row r="52" spans="1:4" ht="13.5" thickBot="1">
      <c r="A52" s="9">
        <v>0</v>
      </c>
      <c r="B52" s="3">
        <v>678</v>
      </c>
      <c r="C52" s="3">
        <v>981</v>
      </c>
      <c r="D52" s="4">
        <f>B52/C52</f>
        <v>0.69113149847094801</v>
      </c>
    </row>
    <row r="53" spans="1:4" ht="13.5" thickBot="1">
      <c r="A53" s="6" t="s">
        <v>109</v>
      </c>
      <c r="B53" s="3">
        <v>90</v>
      </c>
      <c r="C53" s="3">
        <v>190</v>
      </c>
      <c r="D53" s="4">
        <f t="shared" ref="D53:D59" si="5">B53/C53</f>
        <v>0.47368421052631576</v>
      </c>
    </row>
    <row r="54" spans="1:4" ht="13.5" thickBot="1">
      <c r="A54" s="6" t="s">
        <v>110</v>
      </c>
      <c r="B54" s="3">
        <v>250</v>
      </c>
      <c r="C54" s="3">
        <v>351</v>
      </c>
      <c r="D54" s="4">
        <f t="shared" si="5"/>
        <v>0.71225071225071224</v>
      </c>
    </row>
    <row r="55" spans="1:4" ht="13.5" thickBot="1">
      <c r="A55" s="6" t="s">
        <v>95</v>
      </c>
      <c r="B55" s="3">
        <v>61</v>
      </c>
      <c r="C55" s="3">
        <v>106</v>
      </c>
      <c r="D55" s="4">
        <f t="shared" si="5"/>
        <v>0.57547169811320753</v>
      </c>
    </row>
    <row r="56" spans="1:4" ht="13.5" thickBot="1">
      <c r="A56" s="6" t="s">
        <v>96</v>
      </c>
      <c r="B56" s="3">
        <v>56</v>
      </c>
      <c r="C56" s="3">
        <v>92</v>
      </c>
      <c r="D56" s="4">
        <f t="shared" si="5"/>
        <v>0.60869565217391308</v>
      </c>
    </row>
    <row r="57" spans="1:4" ht="13.5" thickBot="1">
      <c r="A57" s="6" t="s">
        <v>97</v>
      </c>
      <c r="B57" s="3">
        <v>66</v>
      </c>
      <c r="C57" s="3">
        <v>94</v>
      </c>
      <c r="D57" s="4">
        <f t="shared" si="5"/>
        <v>0.7021276595744681</v>
      </c>
    </row>
    <row r="58" spans="1:4" ht="13.5" thickBot="1">
      <c r="A58" s="6" t="s">
        <v>98</v>
      </c>
      <c r="B58" s="3">
        <v>62</v>
      </c>
      <c r="C58" s="3">
        <v>87</v>
      </c>
      <c r="D58" s="4">
        <f t="shared" si="5"/>
        <v>0.71264367816091956</v>
      </c>
    </row>
    <row r="59" spans="1:4" s="18" customFormat="1" ht="13.5" thickBot="1">
      <c r="A59" s="19" t="s">
        <v>139</v>
      </c>
      <c r="B59" s="3">
        <v>37</v>
      </c>
      <c r="C59" s="3">
        <v>60</v>
      </c>
      <c r="D59" s="4">
        <f t="shared" si="5"/>
        <v>0.6166666666666667</v>
      </c>
    </row>
    <row r="60" spans="1:4" ht="13.5" thickBot="1"/>
    <row r="61" spans="1:4" ht="13.5" thickBot="1">
      <c r="A61" s="51" t="s">
        <v>576</v>
      </c>
      <c r="B61" s="21" t="s">
        <v>0</v>
      </c>
      <c r="C61" s="21" t="s">
        <v>1</v>
      </c>
      <c r="D61" s="21" t="s">
        <v>2</v>
      </c>
    </row>
    <row r="62" spans="1:4" ht="13.5" thickBot="1">
      <c r="A62" s="9">
        <v>0</v>
      </c>
      <c r="B62" s="3">
        <v>475</v>
      </c>
      <c r="C62" s="3">
        <v>807</v>
      </c>
      <c r="D62" s="4">
        <f>B62/C62</f>
        <v>0.58859975216852545</v>
      </c>
    </row>
    <row r="63" spans="1:4" ht="13.5" thickBot="1">
      <c r="A63" s="6" t="s">
        <v>109</v>
      </c>
      <c r="B63" s="3">
        <v>559</v>
      </c>
      <c r="C63" s="3">
        <v>810</v>
      </c>
      <c r="D63" s="4">
        <f t="shared" ref="D63:D66" si="6">B63/C63</f>
        <v>0.69012345679012344</v>
      </c>
    </row>
    <row r="64" spans="1:4" ht="13.5" thickBot="1">
      <c r="A64" s="6" t="s">
        <v>110</v>
      </c>
      <c r="B64" s="3">
        <v>196</v>
      </c>
      <c r="C64" s="3">
        <v>259</v>
      </c>
      <c r="D64" s="4">
        <f t="shared" si="6"/>
        <v>0.7567567567567568</v>
      </c>
    </row>
    <row r="65" spans="1:4" ht="13.5" thickBot="1">
      <c r="A65" s="6" t="s">
        <v>95</v>
      </c>
      <c r="B65" s="3">
        <v>45</v>
      </c>
      <c r="C65" s="3">
        <v>53</v>
      </c>
      <c r="D65" s="4">
        <f t="shared" si="6"/>
        <v>0.84905660377358494</v>
      </c>
    </row>
    <row r="66" spans="1:4" ht="13.5" thickBot="1">
      <c r="A66" s="6" t="s">
        <v>275</v>
      </c>
      <c r="B66" s="3">
        <v>25</v>
      </c>
      <c r="C66" s="3">
        <v>32</v>
      </c>
      <c r="D66" s="4">
        <f t="shared" si="6"/>
        <v>0.78125</v>
      </c>
    </row>
    <row r="67" spans="1:4" ht="13.5" thickBot="1"/>
    <row r="68" spans="1:4" ht="13.5" thickBot="1">
      <c r="A68" s="51" t="s">
        <v>577</v>
      </c>
      <c r="B68" s="21" t="s">
        <v>0</v>
      </c>
      <c r="C68" s="21" t="s">
        <v>1</v>
      </c>
      <c r="D68" s="21" t="s">
        <v>2</v>
      </c>
    </row>
    <row r="69" spans="1:4" ht="13.5" thickBot="1">
      <c r="A69" s="9">
        <v>0</v>
      </c>
      <c r="B69" s="3">
        <v>934</v>
      </c>
      <c r="C69" s="3">
        <v>1356</v>
      </c>
      <c r="D69" s="4">
        <f>B69/C69</f>
        <v>0.6887905604719764</v>
      </c>
    </row>
    <row r="70" spans="1:4" ht="13.5" thickBot="1">
      <c r="A70" s="6" t="s">
        <v>109</v>
      </c>
      <c r="B70" s="3">
        <v>112</v>
      </c>
      <c r="C70" s="3">
        <v>256</v>
      </c>
      <c r="D70" s="4">
        <f t="shared" ref="D70:D72" si="7">B70/C70</f>
        <v>0.4375</v>
      </c>
    </row>
    <row r="71" spans="1:4" ht="13.5" thickBot="1">
      <c r="A71" s="6" t="s">
        <v>110</v>
      </c>
      <c r="B71" s="3">
        <v>250</v>
      </c>
      <c r="C71" s="3">
        <v>345</v>
      </c>
      <c r="D71" s="4">
        <f t="shared" si="7"/>
        <v>0.72463768115942029</v>
      </c>
    </row>
    <row r="72" spans="1:4" s="25" customFormat="1" ht="13.5" thickBot="1">
      <c r="A72" s="26" t="s">
        <v>208</v>
      </c>
      <c r="B72" s="3">
        <v>4</v>
      </c>
      <c r="C72" s="3">
        <v>4</v>
      </c>
      <c r="D72" s="4">
        <f t="shared" si="7"/>
        <v>1</v>
      </c>
    </row>
    <row r="73" spans="1:4" ht="13.5" thickBot="1"/>
    <row r="74" spans="1:4" ht="13.5" thickBot="1">
      <c r="A74" s="51" t="s">
        <v>578</v>
      </c>
      <c r="B74" s="21" t="s">
        <v>0</v>
      </c>
      <c r="C74" s="21" t="s">
        <v>1</v>
      </c>
      <c r="D74" s="21" t="s">
        <v>2</v>
      </c>
    </row>
    <row r="75" spans="1:4" ht="13.5" thickBot="1">
      <c r="A75" s="9">
        <v>0</v>
      </c>
      <c r="B75" s="3">
        <v>548</v>
      </c>
      <c r="C75" s="3">
        <v>776</v>
      </c>
      <c r="D75" s="4">
        <f>B75/C75</f>
        <v>0.70618556701030932</v>
      </c>
    </row>
    <row r="76" spans="1:4" ht="13.5" thickBot="1">
      <c r="A76" s="6" t="s">
        <v>109</v>
      </c>
      <c r="B76" s="3">
        <v>104</v>
      </c>
      <c r="C76" s="3">
        <v>234</v>
      </c>
      <c r="D76" s="4">
        <f t="shared" ref="D76:D82" si="8">B76/C76</f>
        <v>0.44444444444444442</v>
      </c>
    </row>
    <row r="77" spans="1:4" ht="13.5" thickBot="1">
      <c r="A77" s="6" t="s">
        <v>110</v>
      </c>
      <c r="B77" s="3">
        <v>344</v>
      </c>
      <c r="C77" s="3">
        <v>469</v>
      </c>
      <c r="D77" s="4">
        <f t="shared" si="8"/>
        <v>0.73347547974413652</v>
      </c>
    </row>
    <row r="78" spans="1:4" ht="13.5" thickBot="1">
      <c r="A78" s="6" t="s">
        <v>95</v>
      </c>
      <c r="B78" s="3">
        <v>93</v>
      </c>
      <c r="C78" s="3">
        <v>160</v>
      </c>
      <c r="D78" s="4">
        <f t="shared" si="8"/>
        <v>0.58125000000000004</v>
      </c>
    </row>
    <row r="79" spans="1:4" ht="13.5" thickBot="1">
      <c r="A79" s="6" t="s">
        <v>96</v>
      </c>
      <c r="B79" s="3">
        <v>59</v>
      </c>
      <c r="C79" s="3">
        <v>97</v>
      </c>
      <c r="D79" s="4">
        <f t="shared" si="8"/>
        <v>0.60824742268041232</v>
      </c>
    </row>
    <row r="80" spans="1:4" ht="13.5" thickBot="1">
      <c r="A80" s="6" t="s">
        <v>97</v>
      </c>
      <c r="B80" s="3">
        <v>58</v>
      </c>
      <c r="C80" s="3">
        <v>83</v>
      </c>
      <c r="D80" s="4">
        <f t="shared" si="8"/>
        <v>0.6987951807228916</v>
      </c>
    </row>
    <row r="81" spans="1:4" ht="13.5" thickBot="1">
      <c r="A81" s="6" t="s">
        <v>98</v>
      </c>
      <c r="B81" s="3">
        <v>57</v>
      </c>
      <c r="C81" s="3">
        <v>81</v>
      </c>
      <c r="D81" s="4">
        <f t="shared" si="8"/>
        <v>0.70370370370370372</v>
      </c>
    </row>
    <row r="82" spans="1:4" ht="13.5" thickBot="1">
      <c r="A82" s="6" t="s">
        <v>139</v>
      </c>
      <c r="B82" s="3">
        <v>37</v>
      </c>
      <c r="C82" s="3">
        <v>61</v>
      </c>
      <c r="D82" s="4">
        <f t="shared" si="8"/>
        <v>0.60655737704918034</v>
      </c>
    </row>
    <row r="83" spans="1:4" ht="13.5" thickBot="1"/>
    <row r="84" spans="1:4" ht="13.5" thickBot="1">
      <c r="A84" s="51" t="s">
        <v>579</v>
      </c>
      <c r="B84" s="21" t="s">
        <v>0</v>
      </c>
      <c r="C84" s="21" t="s">
        <v>1</v>
      </c>
      <c r="D84" s="21" t="s">
        <v>2</v>
      </c>
    </row>
    <row r="85" spans="1:4" ht="13.5" thickBot="1">
      <c r="A85" s="6" t="s">
        <v>31</v>
      </c>
      <c r="B85" s="3">
        <v>1165</v>
      </c>
      <c r="C85" s="3">
        <v>1743</v>
      </c>
      <c r="D85" s="4">
        <f>B85/C85</f>
        <v>0.66838783706253591</v>
      </c>
    </row>
    <row r="86" spans="1:4" ht="13.5" thickBot="1">
      <c r="A86" s="6" t="s">
        <v>116</v>
      </c>
      <c r="B86" s="3">
        <v>17</v>
      </c>
      <c r="C86" s="3">
        <v>44</v>
      </c>
      <c r="D86" s="4">
        <f t="shared" ref="D86:D90" si="9">B86/C86</f>
        <v>0.38636363636363635</v>
      </c>
    </row>
    <row r="87" spans="1:4" ht="13.5" thickBot="1">
      <c r="A87" s="6" t="s">
        <v>113</v>
      </c>
      <c r="B87" s="3">
        <v>19</v>
      </c>
      <c r="C87" s="3">
        <v>38</v>
      </c>
      <c r="D87" s="4">
        <f t="shared" si="9"/>
        <v>0.5</v>
      </c>
    </row>
    <row r="88" spans="1:4" ht="13.5" thickBot="1">
      <c r="A88" s="6" t="s">
        <v>114</v>
      </c>
      <c r="B88" s="3">
        <v>54</v>
      </c>
      <c r="C88" s="3">
        <v>69</v>
      </c>
      <c r="D88" s="4">
        <f t="shared" si="9"/>
        <v>0.78260869565217395</v>
      </c>
    </row>
    <row r="89" spans="1:4" ht="13.5" thickBot="1">
      <c r="A89" s="6" t="s">
        <v>115</v>
      </c>
      <c r="B89" s="3">
        <v>18</v>
      </c>
      <c r="C89" s="3">
        <v>30</v>
      </c>
      <c r="D89" s="4">
        <f t="shared" si="9"/>
        <v>0.6</v>
      </c>
    </row>
    <row r="90" spans="1:4" ht="13.5" thickBot="1">
      <c r="A90" s="6" t="s">
        <v>276</v>
      </c>
      <c r="B90" s="3">
        <v>27</v>
      </c>
      <c r="C90" s="3">
        <v>37</v>
      </c>
      <c r="D90" s="4">
        <f t="shared" si="9"/>
        <v>0.72972972972972971</v>
      </c>
    </row>
    <row r="91" spans="1:4" ht="13.5" thickBot="1"/>
    <row r="92" spans="1:4" ht="13.5" thickBot="1">
      <c r="A92" s="51" t="s">
        <v>580</v>
      </c>
      <c r="B92" s="21" t="s">
        <v>0</v>
      </c>
      <c r="C92" s="21" t="s">
        <v>1</v>
      </c>
      <c r="D92" s="21" t="s">
        <v>2</v>
      </c>
    </row>
    <row r="93" spans="1:4" ht="13.5" thickBot="1">
      <c r="A93" s="6" t="s">
        <v>31</v>
      </c>
      <c r="B93" s="3">
        <v>545</v>
      </c>
      <c r="C93" s="3">
        <v>920</v>
      </c>
      <c r="D93" s="4">
        <f>B93/C93</f>
        <v>0.59239130434782605</v>
      </c>
    </row>
    <row r="94" spans="1:4" ht="13.5" thickBot="1">
      <c r="A94" s="6" t="s">
        <v>116</v>
      </c>
      <c r="B94" s="3">
        <v>72</v>
      </c>
      <c r="C94" s="3">
        <v>173</v>
      </c>
      <c r="D94" s="4">
        <f t="shared" ref="D94:D99" si="10">B94/C94</f>
        <v>0.41618497109826591</v>
      </c>
    </row>
    <row r="95" spans="1:4" ht="13.5" thickBot="1">
      <c r="A95" s="6" t="s">
        <v>117</v>
      </c>
      <c r="B95" s="3">
        <v>431</v>
      </c>
      <c r="C95" s="3">
        <v>550</v>
      </c>
      <c r="D95" s="4">
        <f t="shared" si="10"/>
        <v>0.78363636363636369</v>
      </c>
    </row>
    <row r="96" spans="1:4" ht="13.5" thickBot="1">
      <c r="A96" s="6" t="s">
        <v>118</v>
      </c>
      <c r="B96" s="3">
        <v>139</v>
      </c>
      <c r="C96" s="3">
        <v>188</v>
      </c>
      <c r="D96" s="4">
        <f t="shared" si="10"/>
        <v>0.73936170212765961</v>
      </c>
    </row>
    <row r="97" spans="1:4" ht="13.5" thickBot="1">
      <c r="A97" s="6" t="s">
        <v>119</v>
      </c>
      <c r="B97" s="3">
        <v>55</v>
      </c>
      <c r="C97" s="3">
        <v>66</v>
      </c>
      <c r="D97" s="4">
        <f t="shared" si="10"/>
        <v>0.83333333333333337</v>
      </c>
    </row>
    <row r="98" spans="1:4" ht="13.5" thickBot="1">
      <c r="A98" s="6" t="s">
        <v>120</v>
      </c>
      <c r="B98" s="3">
        <v>23</v>
      </c>
      <c r="C98" s="3">
        <v>25</v>
      </c>
      <c r="D98" s="4">
        <f t="shared" si="10"/>
        <v>0.92</v>
      </c>
    </row>
    <row r="99" spans="1:4" ht="13.5" thickBot="1">
      <c r="A99" s="6" t="s">
        <v>208</v>
      </c>
      <c r="B99" s="3">
        <v>35</v>
      </c>
      <c r="C99" s="3">
        <v>39</v>
      </c>
      <c r="D99" s="4">
        <f t="shared" si="10"/>
        <v>0.89743589743589747</v>
      </c>
    </row>
    <row r="100" spans="1:4" ht="13.5" thickBot="1"/>
    <row r="101" spans="1:4" s="61" customFormat="1" ht="13.5" thickBot="1">
      <c r="A101" s="51" t="s">
        <v>581</v>
      </c>
      <c r="B101" s="21" t="s">
        <v>0</v>
      </c>
      <c r="C101" s="21" t="s">
        <v>1</v>
      </c>
      <c r="D101" s="21" t="s">
        <v>2</v>
      </c>
    </row>
    <row r="102" spans="1:4" s="61" customFormat="1" ht="13.5" thickBot="1">
      <c r="A102" s="37" t="s">
        <v>296</v>
      </c>
      <c r="B102" s="3">
        <v>487</v>
      </c>
      <c r="C102" s="3">
        <v>612</v>
      </c>
      <c r="D102" s="4">
        <f>B102/C102</f>
        <v>0.79575163398692805</v>
      </c>
    </row>
    <row r="103" spans="1:4" s="61" customFormat="1" ht="13.5" thickBot="1">
      <c r="A103" s="37" t="s">
        <v>297</v>
      </c>
      <c r="B103" s="3">
        <v>813</v>
      </c>
      <c r="C103" s="3">
        <v>1349</v>
      </c>
      <c r="D103" s="4">
        <f t="shared" ref="D103" si="11">B103/C103</f>
        <v>0.60266864343958493</v>
      </c>
    </row>
    <row r="104" spans="1:4" s="61" customFormat="1" ht="13.5" thickBot="1">
      <c r="B104" s="38"/>
      <c r="C104" s="38"/>
      <c r="D104" s="38"/>
    </row>
    <row r="105" spans="1:4" s="61" customFormat="1" ht="13.5" thickBot="1">
      <c r="A105" s="51" t="s">
        <v>582</v>
      </c>
      <c r="B105" s="21" t="s">
        <v>0</v>
      </c>
      <c r="C105" s="21" t="s">
        <v>1</v>
      </c>
      <c r="D105" s="21" t="s">
        <v>2</v>
      </c>
    </row>
    <row r="106" spans="1:4" s="61" customFormat="1" ht="13.5" thickBot="1">
      <c r="A106" s="37" t="s">
        <v>296</v>
      </c>
      <c r="B106" s="3">
        <v>75</v>
      </c>
      <c r="C106" s="3">
        <v>96</v>
      </c>
      <c r="D106" s="4">
        <f>B106/C106</f>
        <v>0.78125</v>
      </c>
    </row>
    <row r="107" spans="1:4" s="61" customFormat="1" ht="13.5" thickBot="1">
      <c r="A107" s="37" t="s">
        <v>297</v>
      </c>
      <c r="B107" s="3">
        <v>1225</v>
      </c>
      <c r="C107" s="3">
        <v>1865</v>
      </c>
      <c r="D107" s="4">
        <f t="shared" ref="D107" si="12">B107/C107</f>
        <v>0.65683646112600536</v>
      </c>
    </row>
    <row r="108" spans="1:4" s="61" customFormat="1" ht="13.5" thickBot="1">
      <c r="B108" s="38"/>
      <c r="C108" s="38"/>
      <c r="D108" s="38"/>
    </row>
    <row r="109" spans="1:4" ht="13.5" thickBot="1">
      <c r="A109" s="51" t="s">
        <v>583</v>
      </c>
      <c r="B109" s="21" t="s">
        <v>0</v>
      </c>
      <c r="C109" s="21" t="s">
        <v>1</v>
      </c>
      <c r="D109" s="21" t="s">
        <v>2</v>
      </c>
    </row>
    <row r="110" spans="1:4" ht="13.5" thickBot="1">
      <c r="A110" s="6" t="s">
        <v>31</v>
      </c>
      <c r="B110" s="3">
        <v>124</v>
      </c>
      <c r="C110" s="3">
        <v>202</v>
      </c>
      <c r="D110" s="4">
        <f>B110/C110</f>
        <v>0.61386138613861385</v>
      </c>
    </row>
    <row r="111" spans="1:4" ht="13.5" thickBot="1">
      <c r="A111" s="6" t="s">
        <v>121</v>
      </c>
      <c r="B111" s="3">
        <v>91</v>
      </c>
      <c r="C111" s="3">
        <v>147</v>
      </c>
      <c r="D111" s="4">
        <f t="shared" ref="D111:D121" si="13">B111/C111</f>
        <v>0.61904761904761907</v>
      </c>
    </row>
    <row r="112" spans="1:4" ht="13.5" thickBot="1">
      <c r="A112" s="6" t="s">
        <v>122</v>
      </c>
      <c r="B112" s="3">
        <v>148</v>
      </c>
      <c r="C112" s="3">
        <v>234</v>
      </c>
      <c r="D112" s="4">
        <f t="shared" si="13"/>
        <v>0.63247863247863245</v>
      </c>
    </row>
    <row r="113" spans="1:4" ht="13.5" thickBot="1">
      <c r="A113" s="6" t="s">
        <v>123</v>
      </c>
      <c r="B113" s="3">
        <v>126</v>
      </c>
      <c r="C113" s="3">
        <v>204</v>
      </c>
      <c r="D113" s="4">
        <f t="shared" si="13"/>
        <v>0.61764705882352944</v>
      </c>
    </row>
    <row r="114" spans="1:4" ht="13.5" thickBot="1">
      <c r="A114" s="6" t="s">
        <v>124</v>
      </c>
      <c r="B114" s="3">
        <v>110</v>
      </c>
      <c r="C114" s="3">
        <v>157</v>
      </c>
      <c r="D114" s="4">
        <f t="shared" si="13"/>
        <v>0.70063694267515919</v>
      </c>
    </row>
    <row r="115" spans="1:4" ht="13.5" thickBot="1">
      <c r="A115" s="6" t="s">
        <v>125</v>
      </c>
      <c r="B115" s="3">
        <v>87</v>
      </c>
      <c r="C115" s="3">
        <v>124</v>
      </c>
      <c r="D115" s="4">
        <f t="shared" si="13"/>
        <v>0.70161290322580649</v>
      </c>
    </row>
    <row r="116" spans="1:4" ht="13.5" thickBot="1">
      <c r="A116" s="6" t="s">
        <v>126</v>
      </c>
      <c r="B116" s="3">
        <v>88</v>
      </c>
      <c r="C116" s="3">
        <v>142</v>
      </c>
      <c r="D116" s="4">
        <f t="shared" si="13"/>
        <v>0.61971830985915488</v>
      </c>
    </row>
    <row r="117" spans="1:4" ht="13.5" thickBot="1">
      <c r="A117" s="6" t="s">
        <v>127</v>
      </c>
      <c r="B117" s="3">
        <v>89</v>
      </c>
      <c r="C117" s="3">
        <v>112</v>
      </c>
      <c r="D117" s="4">
        <f t="shared" si="13"/>
        <v>0.7946428571428571</v>
      </c>
    </row>
    <row r="118" spans="1:4" ht="13.5" thickBot="1">
      <c r="A118" s="6" t="s">
        <v>128</v>
      </c>
      <c r="B118" s="3">
        <v>60</v>
      </c>
      <c r="C118" s="3">
        <v>93</v>
      </c>
      <c r="D118" s="4">
        <f t="shared" si="13"/>
        <v>0.64516129032258063</v>
      </c>
    </row>
    <row r="119" spans="1:4" ht="13.5" thickBot="1">
      <c r="A119" s="6" t="s">
        <v>129</v>
      </c>
      <c r="B119" s="3">
        <v>74</v>
      </c>
      <c r="C119" s="3">
        <v>101</v>
      </c>
      <c r="D119" s="4">
        <f t="shared" si="13"/>
        <v>0.73267326732673266</v>
      </c>
    </row>
    <row r="120" spans="1:4" ht="13.5" thickBot="1">
      <c r="A120" s="6" t="s">
        <v>130</v>
      </c>
      <c r="B120" s="3">
        <v>35</v>
      </c>
      <c r="C120" s="3">
        <v>52</v>
      </c>
      <c r="D120" s="4">
        <f t="shared" si="13"/>
        <v>0.67307692307692313</v>
      </c>
    </row>
    <row r="121" spans="1:4" ht="13.5" thickBot="1">
      <c r="A121" s="11" t="s">
        <v>131</v>
      </c>
      <c r="B121" s="3">
        <v>81</v>
      </c>
      <c r="C121" s="3">
        <v>126</v>
      </c>
      <c r="D121" s="4">
        <f t="shared" si="13"/>
        <v>0.6428571428571429</v>
      </c>
    </row>
    <row r="122" spans="1:4" ht="13.5" thickBot="1">
      <c r="A122" s="6" t="s">
        <v>61</v>
      </c>
      <c r="B122" s="3">
        <v>187</v>
      </c>
      <c r="C122" s="3">
        <v>267</v>
      </c>
      <c r="D122" s="4">
        <f>B122/C122</f>
        <v>0.70037453183520604</v>
      </c>
    </row>
    <row r="123" spans="1:4" ht="13.5" thickBot="1">
      <c r="C123" s="67"/>
    </row>
    <row r="124" spans="1:4" ht="13.5" thickBot="1">
      <c r="A124" s="51" t="s">
        <v>584</v>
      </c>
      <c r="B124" s="21" t="s">
        <v>0</v>
      </c>
      <c r="C124" s="21" t="s">
        <v>1</v>
      </c>
      <c r="D124" s="21" t="s">
        <v>2</v>
      </c>
    </row>
    <row r="125" spans="1:4" ht="13.5" thickBot="1">
      <c r="A125" s="37" t="s">
        <v>31</v>
      </c>
      <c r="B125" s="3">
        <v>1107</v>
      </c>
      <c r="C125" s="3">
        <v>1581</v>
      </c>
      <c r="D125" s="4">
        <f>B125/C125</f>
        <v>0.70018975332068312</v>
      </c>
    </row>
    <row r="126" spans="1:4" ht="13.5" thickBot="1">
      <c r="A126" s="84" t="s">
        <v>585</v>
      </c>
      <c r="B126" s="3">
        <v>151</v>
      </c>
      <c r="C126" s="3">
        <v>233</v>
      </c>
      <c r="D126" s="4">
        <f t="shared" ref="D126:D130" si="14">B126/C126</f>
        <v>0.64806866952789699</v>
      </c>
    </row>
    <row r="127" spans="1:4" ht="13.5" thickBot="1">
      <c r="A127" s="11" t="s">
        <v>586</v>
      </c>
      <c r="B127" s="3">
        <v>15</v>
      </c>
      <c r="C127" s="3">
        <v>32</v>
      </c>
      <c r="D127" s="4">
        <f t="shared" si="14"/>
        <v>0.46875</v>
      </c>
    </row>
    <row r="128" spans="1:4" ht="13.5" thickBot="1">
      <c r="A128" s="11" t="s">
        <v>587</v>
      </c>
      <c r="B128" s="3">
        <v>6</v>
      </c>
      <c r="C128" s="3">
        <v>12</v>
      </c>
      <c r="D128" s="4">
        <f t="shared" si="14"/>
        <v>0.5</v>
      </c>
    </row>
    <row r="129" spans="1:4" ht="13.5" thickBot="1">
      <c r="A129" s="11" t="s">
        <v>588</v>
      </c>
      <c r="B129" s="3">
        <v>17</v>
      </c>
      <c r="C129" s="3">
        <v>65</v>
      </c>
      <c r="D129" s="4">
        <f t="shared" si="14"/>
        <v>0.26153846153846155</v>
      </c>
    </row>
    <row r="130" spans="1:4" ht="13.5" thickBot="1">
      <c r="A130" s="11" t="s">
        <v>458</v>
      </c>
      <c r="B130" s="3">
        <v>4</v>
      </c>
      <c r="C130" s="3">
        <v>38</v>
      </c>
      <c r="D130" s="4">
        <f t="shared" si="14"/>
        <v>0.10526315789473684</v>
      </c>
    </row>
  </sheetData>
  <sheetProtection algorithmName="SHA-512" hashValue="hUDsUD438J3NgKD2tbPXL9coFPqodD7RVDKNbxSs+9S74Ya8NEG2hebp7nP44mrSprJTyhPacA07sacwRH6NCQ==" saltValue="iQx9GaXE2hY75nDfywPvQA==" spinCount="100000" sheet="1" objects="1" scenarios="1"/>
  <pageMargins left="0.7" right="0.7" top="0.75" bottom="0.75" header="0.3" footer="0.3"/>
  <pageSetup orientation="portrait" r:id="rId1"/>
  <headerFooter>
    <oddFooter>&amp;L&amp;8IR &amp;D &amp;F&amp;R&amp;8&amp;P of &amp;N</oddFooter>
  </headerFooter>
  <rowBreaks count="3" manualBreakCount="3">
    <brk id="45" max="16383" man="1"/>
    <brk id="67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Admissions</vt:lpstr>
      <vt:lpstr>Demographics</vt:lpstr>
      <vt:lpstr>Engagement</vt:lpstr>
      <vt:lpstr>Academics (1)</vt:lpstr>
      <vt:lpstr>Academics (2)</vt:lpstr>
      <vt:lpstr>Academics (3)</vt:lpstr>
      <vt:lpstr>Financial Aid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2017-10-11T19:26:01Z</cp:lastPrinted>
  <dcterms:created xsi:type="dcterms:W3CDTF">2013-09-20T22:54:51Z</dcterms:created>
  <dcterms:modified xsi:type="dcterms:W3CDTF">2017-10-11T19:40:21Z</dcterms:modified>
</cp:coreProperties>
</file>