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687916B2-FFD3-46CE-8835-D4FAC7DFB585}" xr6:coauthVersionLast="45" xr6:coauthVersionMax="45" xr10:uidLastSave="{00000000-0000-0000-0000-000000000000}"/>
  <bookViews>
    <workbookView xWindow="25890" yWindow="1110" windowWidth="23430" windowHeight="19050" xr2:uid="{00000000-000D-0000-FFFF-FFFF00000000}"/>
  </bookViews>
  <sheets>
    <sheet name="Springcens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O12" i="1" s="1"/>
  <c r="N13" i="1"/>
  <c r="O13" i="1" s="1"/>
  <c r="N14" i="1"/>
  <c r="O14" i="1" s="1"/>
  <c r="N15" i="1"/>
  <c r="O15" i="1"/>
  <c r="N16" i="1"/>
  <c r="O16" i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/>
  <c r="N23" i="1"/>
  <c r="O23" i="1" s="1"/>
  <c r="N24" i="1"/>
  <c r="O24" i="1" s="1"/>
  <c r="N25" i="1"/>
  <c r="O25" i="1" s="1"/>
  <c r="N26" i="1"/>
  <c r="O26" i="1"/>
  <c r="N27" i="1"/>
  <c r="O27" i="1" s="1"/>
  <c r="N29" i="1"/>
  <c r="O29" i="1" s="1"/>
  <c r="N30" i="1"/>
  <c r="O30" i="1"/>
  <c r="N31" i="1"/>
  <c r="O31" i="1"/>
  <c r="N32" i="1"/>
  <c r="O32" i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/>
  <c r="N40" i="1"/>
  <c r="O40" i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/>
  <c r="N47" i="1"/>
  <c r="O47" i="1" s="1"/>
  <c r="N48" i="1"/>
  <c r="O4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/>
  <c r="N55" i="1"/>
  <c r="O55" i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/>
  <c r="N63" i="1"/>
  <c r="O63" i="1"/>
  <c r="N64" i="1"/>
  <c r="O64" i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/>
  <c r="N72" i="1"/>
  <c r="O72" i="1"/>
  <c r="N73" i="1"/>
  <c r="O73" i="1" s="1"/>
  <c r="N74" i="1"/>
  <c r="O74" i="1" s="1"/>
  <c r="N75" i="1"/>
  <c r="O75" i="1"/>
  <c r="N76" i="1"/>
  <c r="O76" i="1" s="1"/>
  <c r="N77" i="1"/>
  <c r="O77" i="1" s="1"/>
  <c r="N79" i="1"/>
  <c r="O79" i="1" s="1"/>
  <c r="N80" i="1"/>
  <c r="O80" i="1"/>
  <c r="N81" i="1"/>
  <c r="O81" i="1" s="1"/>
  <c r="N82" i="1"/>
  <c r="O82" i="1" s="1"/>
  <c r="N83" i="1"/>
  <c r="O83" i="1" s="1"/>
  <c r="N84" i="1"/>
  <c r="O84" i="1"/>
  <c r="N85" i="1"/>
  <c r="O85" i="1" s="1"/>
  <c r="N86" i="1"/>
  <c r="O86" i="1"/>
  <c r="N87" i="1"/>
  <c r="O87" i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/>
  <c r="N95" i="1"/>
  <c r="O95" i="1"/>
  <c r="N96" i="1"/>
  <c r="O96" i="1"/>
  <c r="N97" i="1"/>
  <c r="O97" i="1" s="1"/>
  <c r="N98" i="1"/>
  <c r="O98" i="1"/>
  <c r="N99" i="1"/>
  <c r="O99" i="1" s="1"/>
  <c r="N101" i="1"/>
  <c r="O101" i="1" s="1"/>
  <c r="N102" i="1"/>
  <c r="O102" i="1" s="1"/>
  <c r="N103" i="1"/>
  <c r="O103" i="1"/>
  <c r="N104" i="1"/>
  <c r="O104" i="1"/>
  <c r="N106" i="1"/>
  <c r="O106" i="1" s="1"/>
  <c r="N107" i="1"/>
  <c r="O107" i="1"/>
  <c r="N109" i="1"/>
  <c r="O109" i="1" s="1"/>
  <c r="N110" i="1"/>
  <c r="O110" i="1"/>
  <c r="N111" i="1"/>
  <c r="O111" i="1" s="1"/>
  <c r="N112" i="1"/>
  <c r="O112" i="1"/>
  <c r="N8" i="1"/>
  <c r="O8" i="1"/>
  <c r="N9" i="1"/>
  <c r="O9" i="1" s="1"/>
  <c r="N10" i="1"/>
  <c r="O10" i="1" s="1"/>
  <c r="N11" i="1"/>
  <c r="O11" i="1"/>
  <c r="M108" i="1"/>
  <c r="M105" i="1"/>
  <c r="M100" i="1"/>
  <c r="M88" i="1"/>
  <c r="M78" i="1"/>
  <c r="M28" i="1"/>
  <c r="M7" i="1"/>
  <c r="N105" i="1" l="1"/>
  <c r="O105" i="1" s="1"/>
  <c r="N88" i="1"/>
  <c r="O88" i="1" s="1"/>
  <c r="N108" i="1"/>
  <c r="O108" i="1" s="1"/>
  <c r="M113" i="1"/>
  <c r="L105" i="1"/>
  <c r="L100" i="1"/>
  <c r="N100" i="1" s="1"/>
  <c r="O100" i="1" s="1"/>
  <c r="L88" i="1"/>
  <c r="L78" i="1"/>
  <c r="N78" i="1" s="1"/>
  <c r="O78" i="1" s="1"/>
  <c r="L108" i="1"/>
  <c r="L28" i="1"/>
  <c r="N28" i="1" s="1"/>
  <c r="O28" i="1" s="1"/>
  <c r="L7" i="1"/>
  <c r="N7" i="1" s="1"/>
  <c r="O7" i="1" s="1"/>
  <c r="L113" i="1" l="1"/>
  <c r="N113" i="1" s="1"/>
  <c r="O113" i="1" s="1"/>
  <c r="K100" i="1"/>
  <c r="K108" i="1"/>
  <c r="K105" i="1"/>
  <c r="K88" i="1"/>
  <c r="K78" i="1"/>
  <c r="K28" i="1"/>
  <c r="K7" i="1"/>
  <c r="K113" i="1" l="1"/>
  <c r="J108" i="1"/>
  <c r="J105" i="1"/>
  <c r="J100" i="1"/>
  <c r="J88" i="1"/>
  <c r="J78" i="1"/>
  <c r="J28" i="1"/>
  <c r="J7" i="1"/>
  <c r="J113" i="1" l="1"/>
  <c r="I105" i="1"/>
  <c r="I100" i="1"/>
  <c r="I88" i="1"/>
  <c r="I78" i="1"/>
  <c r="I28" i="1"/>
  <c r="I7" i="1"/>
  <c r="I113" i="1" l="1"/>
  <c r="G113" i="1" l="1"/>
  <c r="F28" i="1" l="1"/>
  <c r="F105" i="1"/>
  <c r="F100" i="1"/>
  <c r="F88" i="1"/>
  <c r="F78" i="1"/>
  <c r="F7" i="1"/>
  <c r="F113" i="1" l="1"/>
  <c r="E28" i="1"/>
  <c r="E105" i="1"/>
  <c r="E100" i="1"/>
  <c r="E88" i="1"/>
  <c r="E78" i="1"/>
  <c r="E7" i="1"/>
  <c r="C105" i="1" l="1"/>
  <c r="C100" i="1"/>
  <c r="C88" i="1"/>
  <c r="C78" i="1"/>
  <c r="C28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B60" authorId="0" shapeId="0" xr:uid="{43629587-4D6A-4B05-BF6C-BCFAA37EA650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Includes OLPD Org Leadership &amp; Prof Devlpmnt from 2016.</t>
        </r>
      </text>
    </comment>
  </commentList>
</comments>
</file>

<file path=xl/sharedStrings.xml><?xml version="1.0" encoding="utf-8"?>
<sst xmlns="http://schemas.openxmlformats.org/spreadsheetml/2006/main" count="231" uniqueCount="227">
  <si>
    <t>Total</t>
  </si>
  <si>
    <t>Spring 2010</t>
  </si>
  <si>
    <t>Spring 2011</t>
  </si>
  <si>
    <t>BUSN</t>
  </si>
  <si>
    <t>EDUC</t>
  </si>
  <si>
    <t>ENGR</t>
  </si>
  <si>
    <t>CLAS</t>
  </si>
  <si>
    <t>NURS</t>
  </si>
  <si>
    <t>PAFF</t>
  </si>
  <si>
    <t>ACCT</t>
  </si>
  <si>
    <t>BLAW</t>
  </si>
  <si>
    <t>BUAD</t>
  </si>
  <si>
    <t>FNCE</t>
  </si>
  <si>
    <t>HRMG</t>
  </si>
  <si>
    <t>INFS</t>
  </si>
  <si>
    <t>INTB</t>
  </si>
  <si>
    <t>MGMT</t>
  </si>
  <si>
    <t>MKTG</t>
  </si>
  <si>
    <t>OPTM</t>
  </si>
  <si>
    <t>PGMT</t>
  </si>
  <si>
    <t>QUAN</t>
  </si>
  <si>
    <t>SPTM</t>
  </si>
  <si>
    <t>COUN</t>
  </si>
  <si>
    <t>CURR</t>
  </si>
  <si>
    <t>LEAD</t>
  </si>
  <si>
    <t>SPED</t>
  </si>
  <si>
    <t>ECE</t>
  </si>
  <si>
    <t>GDD</t>
  </si>
  <si>
    <t>INOV</t>
  </si>
  <si>
    <t>MAE</t>
  </si>
  <si>
    <t>SPCE</t>
  </si>
  <si>
    <t>ANTH</t>
  </si>
  <si>
    <t>ASL</t>
  </si>
  <si>
    <t>BIOL</t>
  </si>
  <si>
    <t>CHEM</t>
  </si>
  <si>
    <t>COMM</t>
  </si>
  <si>
    <t>ECON</t>
  </si>
  <si>
    <t>ENGL</t>
  </si>
  <si>
    <t>ENSC</t>
  </si>
  <si>
    <t>FILM</t>
  </si>
  <si>
    <t>FR</t>
  </si>
  <si>
    <t>GEOL</t>
  </si>
  <si>
    <t>GER</t>
  </si>
  <si>
    <t>GES</t>
  </si>
  <si>
    <t>GRK</t>
  </si>
  <si>
    <t>GRNT</t>
  </si>
  <si>
    <t>HIST</t>
  </si>
  <si>
    <t>HUM</t>
  </si>
  <si>
    <t>JOUR</t>
  </si>
  <si>
    <t>JPNS</t>
  </si>
  <si>
    <t>LAT</t>
  </si>
  <si>
    <t>MATH</t>
  </si>
  <si>
    <t>MUS</t>
  </si>
  <si>
    <t>PES</t>
  </si>
  <si>
    <t>PHIL</t>
  </si>
  <si>
    <t>PHYS</t>
  </si>
  <si>
    <t>PSY</t>
  </si>
  <si>
    <t>RUSS</t>
  </si>
  <si>
    <t>SOC</t>
  </si>
  <si>
    <t>SPAN</t>
  </si>
  <si>
    <t>THTR</t>
  </si>
  <si>
    <t>VAPA</t>
  </si>
  <si>
    <t>WEST</t>
  </si>
  <si>
    <t>HSCI</t>
  </si>
  <si>
    <t>ENTP</t>
  </si>
  <si>
    <t>HCAD</t>
  </si>
  <si>
    <t>SPMG</t>
  </si>
  <si>
    <t>AH</t>
  </si>
  <si>
    <t>FCS</t>
  </si>
  <si>
    <t>GM</t>
  </si>
  <si>
    <t>ID</t>
  </si>
  <si>
    <t>MS</t>
  </si>
  <si>
    <t>PSC</t>
  </si>
  <si>
    <t>VA</t>
  </si>
  <si>
    <t>TED</t>
  </si>
  <si>
    <t>CS</t>
  </si>
  <si>
    <t>CJ</t>
  </si>
  <si>
    <t>PAD</t>
  </si>
  <si>
    <t>SL</t>
  </si>
  <si>
    <t>COLLEGE</t>
  </si>
  <si>
    <t>University of Colorado at Colorado Springs</t>
  </si>
  <si>
    <t>Spring 2012</t>
  </si>
  <si>
    <t>UTLS</t>
  </si>
  <si>
    <t>UTED</t>
  </si>
  <si>
    <t>Spring 2013</t>
  </si>
  <si>
    <t>ARBC</t>
  </si>
  <si>
    <t>CHIN</t>
  </si>
  <si>
    <t>DNCE</t>
  </si>
  <si>
    <t>Spring 2014</t>
  </si>
  <si>
    <t>STYB</t>
  </si>
  <si>
    <t>MSGP</t>
  </si>
  <si>
    <t>IECE</t>
  </si>
  <si>
    <t>EMGT</t>
  </si>
  <si>
    <t>SYSE</t>
  </si>
  <si>
    <t>Institutional Research: Spring Census</t>
  </si>
  <si>
    <t>Spring 2015</t>
  </si>
  <si>
    <t>GPS</t>
  </si>
  <si>
    <t>ENE</t>
  </si>
  <si>
    <t>1yr 
% Change</t>
  </si>
  <si>
    <t>1yr 
Change</t>
  </si>
  <si>
    <t>Spring 2016</t>
  </si>
  <si>
    <t>BGSO</t>
  </si>
  <si>
    <t>STRT</t>
  </si>
  <si>
    <t>IELM</t>
  </si>
  <si>
    <t>CRSS</t>
  </si>
  <si>
    <t>NAVI</t>
  </si>
  <si>
    <t>NSEO</t>
  </si>
  <si>
    <t>STDY</t>
  </si>
  <si>
    <t>Spring 2017</t>
  </si>
  <si>
    <t>CONS</t>
  </si>
  <si>
    <t>Subject</t>
  </si>
  <si>
    <t>Business</t>
  </si>
  <si>
    <t>Accounting</t>
  </si>
  <si>
    <t>Business, Govt &amp; Society</t>
  </si>
  <si>
    <t>Business Law</t>
  </si>
  <si>
    <t>Business Administration</t>
  </si>
  <si>
    <t>Entrepreneurship</t>
  </si>
  <si>
    <t>Finance</t>
  </si>
  <si>
    <t>Health Care Administration</t>
  </si>
  <si>
    <t>Human Resource Mgmt</t>
  </si>
  <si>
    <t>Information Systems</t>
  </si>
  <si>
    <t>International Business</t>
  </si>
  <si>
    <t>Management</t>
  </si>
  <si>
    <t>Marketing</t>
  </si>
  <si>
    <t>Operations Mgmt</t>
  </si>
  <si>
    <t>Professional Golf Mgmt</t>
  </si>
  <si>
    <t>Quantitataive Methods</t>
  </si>
  <si>
    <t>Sport Mgmt</t>
  </si>
  <si>
    <t>Strategy</t>
  </si>
  <si>
    <t>Study Abroad</t>
  </si>
  <si>
    <t>Letters, Arts, &amp; Sciences</t>
  </si>
  <si>
    <t>Art History</t>
  </si>
  <si>
    <t>Anthropology</t>
  </si>
  <si>
    <t>Arabic</t>
  </si>
  <si>
    <t>American Sign Language</t>
  </si>
  <si>
    <t>Biology</t>
  </si>
  <si>
    <t>Chemistry</t>
  </si>
  <si>
    <t>Chinese</t>
  </si>
  <si>
    <t>Communication</t>
  </si>
  <si>
    <t>Dance</t>
  </si>
  <si>
    <t>Economics</t>
  </si>
  <si>
    <t>English</t>
  </si>
  <si>
    <t>Energy Science</t>
  </si>
  <si>
    <t>Foreign &amp; Cultural Studies</t>
  </si>
  <si>
    <t>Film Studies</t>
  </si>
  <si>
    <t>French</t>
  </si>
  <si>
    <t>Geology</t>
  </si>
  <si>
    <t>German</t>
  </si>
  <si>
    <t>Geography &amp; Eviro. Studies</t>
  </si>
  <si>
    <t>Gateway Program Seminar</t>
  </si>
  <si>
    <t>Gallery Management</t>
  </si>
  <si>
    <t>Greek</t>
  </si>
  <si>
    <t>Gerontology</t>
  </si>
  <si>
    <t>History</t>
  </si>
  <si>
    <t>Humanities</t>
  </si>
  <si>
    <t>Interdepartmental Studies</t>
  </si>
  <si>
    <t>Journalism</t>
  </si>
  <si>
    <t>Latin</t>
  </si>
  <si>
    <t>Math</t>
  </si>
  <si>
    <t>Military Science</t>
  </si>
  <si>
    <t>Museum Studies &amp; Gallery Practice</t>
  </si>
  <si>
    <t>Music</t>
  </si>
  <si>
    <t>Philosophy</t>
  </si>
  <si>
    <t>Physics (Grad)</t>
  </si>
  <si>
    <t>Physics (Undergrad)</t>
  </si>
  <si>
    <t>Political Science</t>
  </si>
  <si>
    <t>Psychology</t>
  </si>
  <si>
    <t>Russian</t>
  </si>
  <si>
    <t>Sports &amp; Leisure</t>
  </si>
  <si>
    <t>Sociology</t>
  </si>
  <si>
    <t>Spanish</t>
  </si>
  <si>
    <t>Theatre</t>
  </si>
  <si>
    <t>UTeach (CLAS)</t>
  </si>
  <si>
    <t>Visual Arts</t>
  </si>
  <si>
    <t>Visual &amp; Performing Arts</t>
  </si>
  <si>
    <t>Women's &amp; Ethnic Studies</t>
  </si>
  <si>
    <t>Education</t>
  </si>
  <si>
    <t>Counseling</t>
  </si>
  <si>
    <t>Curriculum &amp; Instruction</t>
  </si>
  <si>
    <t>Inclusive Early Childhood Ed.</t>
  </si>
  <si>
    <t>Inclusive Elementary Ed.</t>
  </si>
  <si>
    <t>Leadership</t>
  </si>
  <si>
    <t>Special Education</t>
  </si>
  <si>
    <t>Teacher Education</t>
  </si>
  <si>
    <t>UTeach (EDUC)</t>
  </si>
  <si>
    <t>Engineering</t>
  </si>
  <si>
    <t>Computer Science</t>
  </si>
  <si>
    <t>Engineering Mgmt</t>
  </si>
  <si>
    <t>Energy Engineering</t>
  </si>
  <si>
    <t>Electrical Engineering</t>
  </si>
  <si>
    <t>Game Design &amp; Development</t>
  </si>
  <si>
    <t>Innovation</t>
  </si>
  <si>
    <t>Mechanical &amp; Aerospace Engr</t>
  </si>
  <si>
    <t>Space Operations</t>
  </si>
  <si>
    <t>Systems Engineering</t>
  </si>
  <si>
    <t>Nursing &amp; Health Sciences</t>
  </si>
  <si>
    <t>Health Sciences</t>
  </si>
  <si>
    <t>Nursing</t>
  </si>
  <si>
    <t>Public Affairs</t>
  </si>
  <si>
    <t>Criminal Justice</t>
  </si>
  <si>
    <t>Public Administration</t>
  </si>
  <si>
    <t>Consortium Placeholder</t>
  </si>
  <si>
    <t>National Student Exchange</t>
  </si>
  <si>
    <t>Spring 2018</t>
  </si>
  <si>
    <t>Japanese</t>
  </si>
  <si>
    <t>ATRN</t>
  </si>
  <si>
    <t>Athletic Training</t>
  </si>
  <si>
    <t>Spring 2019</t>
  </si>
  <si>
    <t>AFAS</t>
  </si>
  <si>
    <t>Air Force Aerospace Studies</t>
  </si>
  <si>
    <t>INDS</t>
  </si>
  <si>
    <t>Interdisciplinary Studies</t>
  </si>
  <si>
    <t>Navigate</t>
  </si>
  <si>
    <t>AOCC</t>
  </si>
  <si>
    <t>Air Force Officer Cohort</t>
  </si>
  <si>
    <t>DASE</t>
  </si>
  <si>
    <t>Data Analytics &amp; Systems Engr</t>
  </si>
  <si>
    <t>Last Updated: Feb 6, 2020</t>
  </si>
  <si>
    <t>Spring 2020</t>
  </si>
  <si>
    <t>BUAN</t>
  </si>
  <si>
    <t>Business Analytics</t>
  </si>
  <si>
    <t>TCID</t>
  </si>
  <si>
    <t>Tech Comm &amp; Info Design</t>
  </si>
  <si>
    <t>HPNU</t>
  </si>
  <si>
    <t>Human Physiology &amp; Nutrition</t>
  </si>
  <si>
    <t>Cross College (Registrar)</t>
  </si>
  <si>
    <t xml:space="preserve">Main Campus Course Generated Credit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</si>
</sst>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0" x14ac:knownFonts="1">
    <font>
      <sz val="8"/>
      <name val="MS Sans Serif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MS Sans Serif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2" borderId="2" xfId="0" applyNumberFormat="1" applyFont="1" applyFill="1" applyBorder="1"/>
    <xf numFmtId="0" fontId="2" fillId="0" borderId="0" xfId="0" applyFont="1"/>
    <xf numFmtId="165" fontId="2" fillId="0" borderId="0" xfId="0" applyNumberFormat="1" applyFont="1" applyProtection="1">
      <protection locked="0"/>
    </xf>
    <xf numFmtId="165" fontId="2" fillId="0" borderId="0" xfId="0" applyNumberFormat="1" applyFon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0" xfId="0" applyFont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164" fontId="5" fillId="0" borderId="0" xfId="0" applyNumberFormat="1" applyFont="1" applyBorder="1"/>
    <xf numFmtId="0" fontId="6" fillId="0" borderId="0" xfId="0" applyFont="1"/>
    <xf numFmtId="166" fontId="1" fillId="3" borderId="3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164" fontId="1" fillId="3" borderId="3" xfId="0" applyNumberFormat="1" applyFont="1" applyFill="1" applyBorder="1" applyAlignment="1">
      <alignment horizontal="right" wrapText="1"/>
    </xf>
    <xf numFmtId="166" fontId="3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1" fillId="0" borderId="1" xfId="1" applyNumberFormat="1" applyFont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1" fillId="2" borderId="2" xfId="1" applyNumberFormat="1" applyFont="1" applyFill="1" applyBorder="1" applyAlignment="1">
      <alignment horizontal="right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workbookViewId="0">
      <selection activeCell="E2" sqref="E2"/>
    </sheetView>
  </sheetViews>
  <sheetFormatPr defaultColWidth="9.33203125" defaultRowHeight="12.75" x14ac:dyDescent="0.2"/>
  <cols>
    <col min="1" max="1" width="14.6640625" style="5" customWidth="1"/>
    <col min="2" max="2" width="30.5" style="5" bestFit="1" customWidth="1"/>
    <col min="3" max="14" width="14.5" style="5" customWidth="1"/>
    <col min="15" max="15" width="14.5" style="25" customWidth="1"/>
    <col min="16" max="16" width="9.33203125" style="5"/>
    <col min="17" max="18" width="9.1640625" customWidth="1"/>
    <col min="19" max="16384" width="9.33203125" style="5"/>
  </cols>
  <sheetData>
    <row r="1" spans="1:18" s="11" customFormat="1" ht="21" x14ac:dyDescent="0.35">
      <c r="A1" s="10" t="s">
        <v>80</v>
      </c>
      <c r="B1" s="10"/>
      <c r="C1" s="10"/>
      <c r="O1" s="24"/>
      <c r="Q1"/>
      <c r="R1"/>
    </row>
    <row r="2" spans="1:18" ht="15.75" x14ac:dyDescent="0.25">
      <c r="A2" s="30" t="s">
        <v>226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8" x14ac:dyDescent="0.2">
      <c r="A3" s="5" t="s">
        <v>94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x14ac:dyDescent="0.2">
      <c r="A4" s="17" t="s">
        <v>217</v>
      </c>
      <c r="B4" s="17"/>
    </row>
    <row r="5" spans="1:18" ht="29.45" customHeight="1" x14ac:dyDescent="0.2">
      <c r="A5" s="12" t="s">
        <v>79</v>
      </c>
      <c r="B5" s="12" t="s">
        <v>110</v>
      </c>
      <c r="C5" s="13" t="s">
        <v>1</v>
      </c>
      <c r="D5" s="13" t="s">
        <v>2</v>
      </c>
      <c r="E5" s="13" t="s">
        <v>81</v>
      </c>
      <c r="F5" s="13" t="s">
        <v>84</v>
      </c>
      <c r="G5" s="13" t="s">
        <v>88</v>
      </c>
      <c r="H5" s="13" t="s">
        <v>95</v>
      </c>
      <c r="I5" s="13" t="s">
        <v>100</v>
      </c>
      <c r="J5" s="13" t="s">
        <v>108</v>
      </c>
      <c r="K5" s="13" t="s">
        <v>203</v>
      </c>
      <c r="L5" s="13" t="s">
        <v>207</v>
      </c>
      <c r="M5" s="13" t="s">
        <v>218</v>
      </c>
      <c r="N5" s="23" t="s">
        <v>99</v>
      </c>
      <c r="O5" s="18" t="s">
        <v>98</v>
      </c>
    </row>
    <row r="7" spans="1:18" x14ac:dyDescent="0.2">
      <c r="A7" s="2" t="s">
        <v>3</v>
      </c>
      <c r="B7" s="2" t="s">
        <v>111</v>
      </c>
      <c r="C7" s="3">
        <f>SUM(C8:C25)</f>
        <v>13184</v>
      </c>
      <c r="D7" s="3">
        <v>13621</v>
      </c>
      <c r="E7" s="3">
        <f>SUM(E8:E25)</f>
        <v>13209</v>
      </c>
      <c r="F7" s="3">
        <f>SUM(F8:F25)</f>
        <v>14100</v>
      </c>
      <c r="G7" s="3">
        <v>14457</v>
      </c>
      <c r="H7" s="3">
        <v>15827</v>
      </c>
      <c r="I7" s="3">
        <f>SUM(I8:I27)</f>
        <v>16226</v>
      </c>
      <c r="J7" s="3">
        <f>SUM(J8:J27)</f>
        <v>16899</v>
      </c>
      <c r="K7" s="3">
        <f>SUM(K8:K27)</f>
        <v>16849</v>
      </c>
      <c r="L7" s="3">
        <f>SUM(L8:L27)</f>
        <v>17014</v>
      </c>
      <c r="M7" s="3">
        <f>SUM(M8:M27)</f>
        <v>16847</v>
      </c>
      <c r="N7" s="3">
        <f>M7-L7</f>
        <v>-167</v>
      </c>
      <c r="O7" s="26">
        <f>N7/L7</f>
        <v>-9.815446103209122E-3</v>
      </c>
    </row>
    <row r="8" spans="1:18" x14ac:dyDescent="0.2">
      <c r="A8" s="8" t="s">
        <v>9</v>
      </c>
      <c r="B8" s="8" t="s">
        <v>112</v>
      </c>
      <c r="C8" s="9">
        <v>1911</v>
      </c>
      <c r="D8" s="9">
        <v>1958</v>
      </c>
      <c r="E8" s="9">
        <v>2022</v>
      </c>
      <c r="F8" s="9">
        <v>2301</v>
      </c>
      <c r="G8" s="9">
        <v>2076</v>
      </c>
      <c r="H8" s="9">
        <v>2117</v>
      </c>
      <c r="I8" s="9">
        <v>2208</v>
      </c>
      <c r="J8" s="9">
        <v>2259</v>
      </c>
      <c r="K8" s="9">
        <v>2343</v>
      </c>
      <c r="L8" s="9">
        <v>2055</v>
      </c>
      <c r="M8" s="9">
        <v>2055</v>
      </c>
      <c r="N8" s="9">
        <f t="shared" ref="N8:N12" si="0">M8-L8</f>
        <v>0</v>
      </c>
      <c r="O8" s="25">
        <f t="shared" ref="O8:O12" si="1">N8/L8</f>
        <v>0</v>
      </c>
    </row>
    <row r="9" spans="1:18" x14ac:dyDescent="0.2">
      <c r="A9" s="8" t="s">
        <v>101</v>
      </c>
      <c r="B9" s="8" t="s">
        <v>113</v>
      </c>
      <c r="C9" s="9"/>
      <c r="D9" s="9"/>
      <c r="E9" s="9"/>
      <c r="F9" s="9"/>
      <c r="G9" s="9"/>
      <c r="H9" s="9"/>
      <c r="I9" s="9">
        <v>465</v>
      </c>
      <c r="J9" s="9">
        <v>579</v>
      </c>
      <c r="K9" s="9">
        <v>639</v>
      </c>
      <c r="L9" s="9">
        <v>435</v>
      </c>
      <c r="M9" s="9">
        <v>414</v>
      </c>
      <c r="N9" s="9">
        <f t="shared" si="0"/>
        <v>-21</v>
      </c>
      <c r="O9" s="25">
        <f t="shared" si="1"/>
        <v>-4.8275862068965517E-2</v>
      </c>
    </row>
    <row r="10" spans="1:18" x14ac:dyDescent="0.2">
      <c r="A10" s="8" t="s">
        <v>10</v>
      </c>
      <c r="B10" s="8" t="s">
        <v>114</v>
      </c>
      <c r="C10" s="9">
        <v>282</v>
      </c>
      <c r="D10" s="9">
        <v>276</v>
      </c>
      <c r="E10" s="9">
        <v>336</v>
      </c>
      <c r="F10" s="9">
        <v>345</v>
      </c>
      <c r="G10" s="9">
        <v>426</v>
      </c>
      <c r="H10" s="9">
        <v>552</v>
      </c>
      <c r="I10" s="9">
        <v>639</v>
      </c>
      <c r="J10" s="9">
        <v>642</v>
      </c>
      <c r="K10" s="9">
        <v>690</v>
      </c>
      <c r="L10" s="9">
        <v>708</v>
      </c>
      <c r="M10" s="9">
        <v>669</v>
      </c>
      <c r="N10" s="9">
        <f t="shared" si="0"/>
        <v>-39</v>
      </c>
      <c r="O10" s="25">
        <f t="shared" si="1"/>
        <v>-5.5084745762711863E-2</v>
      </c>
    </row>
    <row r="11" spans="1:18" x14ac:dyDescent="0.2">
      <c r="A11" s="8" t="s">
        <v>11</v>
      </c>
      <c r="B11" s="8" t="s">
        <v>115</v>
      </c>
      <c r="C11" s="9">
        <v>2282</v>
      </c>
      <c r="D11" s="9">
        <v>2389</v>
      </c>
      <c r="E11" s="9">
        <v>2035</v>
      </c>
      <c r="F11" s="9">
        <v>2238</v>
      </c>
      <c r="G11" s="9">
        <v>2255</v>
      </c>
      <c r="H11" s="9">
        <v>2621</v>
      </c>
      <c r="I11" s="9">
        <v>900</v>
      </c>
      <c r="J11" s="9">
        <v>673</v>
      </c>
      <c r="K11" s="9">
        <v>681</v>
      </c>
      <c r="L11" s="9">
        <v>707</v>
      </c>
      <c r="M11" s="9">
        <v>804</v>
      </c>
      <c r="N11" s="9">
        <f t="shared" si="0"/>
        <v>97</v>
      </c>
      <c r="O11" s="25">
        <f t="shared" si="1"/>
        <v>0.13719943422913719</v>
      </c>
    </row>
    <row r="12" spans="1:18" x14ac:dyDescent="0.2">
      <c r="A12" s="8" t="s">
        <v>219</v>
      </c>
      <c r="B12" s="8" t="s">
        <v>220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111</v>
      </c>
      <c r="N12" s="9">
        <f t="shared" si="0"/>
        <v>111</v>
      </c>
      <c r="O12" s="25" t="e">
        <f t="shared" si="1"/>
        <v>#DIV/0!</v>
      </c>
    </row>
    <row r="13" spans="1:18" x14ac:dyDescent="0.2">
      <c r="A13" s="8" t="s">
        <v>64</v>
      </c>
      <c r="B13" s="8" t="s">
        <v>116</v>
      </c>
      <c r="C13" s="9"/>
      <c r="D13" s="9">
        <v>48</v>
      </c>
      <c r="E13" s="9">
        <v>276</v>
      </c>
      <c r="F13" s="9">
        <v>354</v>
      </c>
      <c r="G13" s="9">
        <v>432</v>
      </c>
      <c r="H13" s="9">
        <v>534</v>
      </c>
      <c r="I13" s="9">
        <v>812</v>
      </c>
      <c r="J13" s="9">
        <v>795</v>
      </c>
      <c r="K13" s="9">
        <v>935</v>
      </c>
      <c r="L13" s="9">
        <v>967</v>
      </c>
      <c r="M13" s="9">
        <v>921</v>
      </c>
      <c r="N13" s="9">
        <f t="shared" ref="N13:N76" si="2">M13-L13</f>
        <v>-46</v>
      </c>
      <c r="O13" s="25">
        <f t="shared" ref="O13:O76" si="3">N13/L13</f>
        <v>-4.7569803516028956E-2</v>
      </c>
    </row>
    <row r="14" spans="1:18" x14ac:dyDescent="0.2">
      <c r="A14" s="8" t="s">
        <v>12</v>
      </c>
      <c r="B14" s="8" t="s">
        <v>117</v>
      </c>
      <c r="C14" s="9">
        <v>1230</v>
      </c>
      <c r="D14" s="9">
        <v>1244</v>
      </c>
      <c r="E14" s="9">
        <v>1327</v>
      </c>
      <c r="F14" s="9">
        <v>1221</v>
      </c>
      <c r="G14" s="9">
        <v>1335</v>
      </c>
      <c r="H14" s="9">
        <v>1387</v>
      </c>
      <c r="I14" s="9">
        <v>1530</v>
      </c>
      <c r="J14" s="9">
        <v>1473</v>
      </c>
      <c r="K14" s="9">
        <v>1356</v>
      </c>
      <c r="L14" s="9">
        <v>1560</v>
      </c>
      <c r="M14" s="9">
        <v>1560</v>
      </c>
      <c r="N14" s="9">
        <f t="shared" si="2"/>
        <v>0</v>
      </c>
      <c r="O14" s="25">
        <f t="shared" si="3"/>
        <v>0</v>
      </c>
    </row>
    <row r="15" spans="1:18" x14ac:dyDescent="0.2">
      <c r="A15" s="8" t="s">
        <v>65</v>
      </c>
      <c r="B15" s="8" t="s">
        <v>118</v>
      </c>
      <c r="C15" s="9"/>
      <c r="D15" s="9">
        <v>36</v>
      </c>
      <c r="E15" s="9">
        <v>24</v>
      </c>
      <c r="F15" s="9">
        <v>39</v>
      </c>
      <c r="G15" s="9">
        <v>51</v>
      </c>
      <c r="H15" s="9">
        <v>24</v>
      </c>
      <c r="I15" s="9">
        <v>45</v>
      </c>
      <c r="J15" s="9">
        <v>81</v>
      </c>
      <c r="K15" s="9">
        <v>60</v>
      </c>
      <c r="L15" s="9">
        <v>69</v>
      </c>
      <c r="M15" s="9">
        <v>78</v>
      </c>
      <c r="N15" s="9">
        <f t="shared" si="2"/>
        <v>9</v>
      </c>
      <c r="O15" s="25">
        <f t="shared" si="3"/>
        <v>0.13043478260869565</v>
      </c>
    </row>
    <row r="16" spans="1:18" x14ac:dyDescent="0.2">
      <c r="A16" s="8" t="s">
        <v>13</v>
      </c>
      <c r="B16" s="8" t="s">
        <v>119</v>
      </c>
      <c r="C16" s="9">
        <v>582</v>
      </c>
      <c r="D16" s="9">
        <v>537</v>
      </c>
      <c r="E16" s="9">
        <v>481</v>
      </c>
      <c r="F16" s="9">
        <v>483</v>
      </c>
      <c r="G16" s="9">
        <v>465</v>
      </c>
      <c r="H16" s="9">
        <v>657</v>
      </c>
      <c r="I16" s="9">
        <v>519</v>
      </c>
      <c r="J16" s="9">
        <v>567</v>
      </c>
      <c r="K16" s="9">
        <v>612</v>
      </c>
      <c r="L16" s="9">
        <v>531</v>
      </c>
      <c r="M16" s="9">
        <v>411</v>
      </c>
      <c r="N16" s="9">
        <f t="shared" si="2"/>
        <v>-120</v>
      </c>
      <c r="O16" s="25">
        <f t="shared" si="3"/>
        <v>-0.22598870056497175</v>
      </c>
    </row>
    <row r="17" spans="1:15" x14ac:dyDescent="0.2">
      <c r="A17" s="8" t="s">
        <v>14</v>
      </c>
      <c r="B17" s="8" t="s">
        <v>120</v>
      </c>
      <c r="C17" s="9">
        <v>1443</v>
      </c>
      <c r="D17" s="9">
        <v>1488</v>
      </c>
      <c r="E17" s="9">
        <v>1512</v>
      </c>
      <c r="F17" s="9">
        <v>1605</v>
      </c>
      <c r="G17" s="9">
        <v>1647</v>
      </c>
      <c r="H17" s="9">
        <v>1815</v>
      </c>
      <c r="I17" s="9">
        <v>1854</v>
      </c>
      <c r="J17" s="9">
        <v>1998</v>
      </c>
      <c r="K17" s="9">
        <v>1854</v>
      </c>
      <c r="L17" s="9">
        <v>1989</v>
      </c>
      <c r="M17" s="9">
        <v>1848</v>
      </c>
      <c r="N17" s="9">
        <f t="shared" si="2"/>
        <v>-141</v>
      </c>
      <c r="O17" s="25">
        <f t="shared" si="3"/>
        <v>-7.0889894419306182E-2</v>
      </c>
    </row>
    <row r="18" spans="1:15" x14ac:dyDescent="0.2">
      <c r="A18" s="8" t="s">
        <v>15</v>
      </c>
      <c r="B18" s="8" t="s">
        <v>121</v>
      </c>
      <c r="C18" s="9">
        <v>117</v>
      </c>
      <c r="D18" s="9">
        <v>78</v>
      </c>
      <c r="E18" s="9">
        <v>102</v>
      </c>
      <c r="F18" s="9">
        <v>66</v>
      </c>
      <c r="G18" s="9">
        <v>87</v>
      </c>
      <c r="H18" s="9">
        <v>99</v>
      </c>
      <c r="I18" s="9">
        <v>75</v>
      </c>
      <c r="J18" s="9">
        <v>78</v>
      </c>
      <c r="K18" s="9">
        <v>60</v>
      </c>
      <c r="L18" s="9">
        <v>120</v>
      </c>
      <c r="M18" s="9">
        <v>186</v>
      </c>
      <c r="N18" s="9">
        <f t="shared" si="2"/>
        <v>66</v>
      </c>
      <c r="O18" s="25">
        <f t="shared" si="3"/>
        <v>0.55000000000000004</v>
      </c>
    </row>
    <row r="19" spans="1:15" x14ac:dyDescent="0.2">
      <c r="A19" s="8" t="s">
        <v>16</v>
      </c>
      <c r="B19" s="8" t="s">
        <v>122</v>
      </c>
      <c r="C19" s="9">
        <v>1248</v>
      </c>
      <c r="D19" s="9">
        <v>1299</v>
      </c>
      <c r="E19" s="9">
        <v>1245</v>
      </c>
      <c r="F19" s="9">
        <v>1284</v>
      </c>
      <c r="G19" s="9">
        <v>1344</v>
      </c>
      <c r="H19" s="9">
        <v>1485</v>
      </c>
      <c r="I19" s="9">
        <v>1947</v>
      </c>
      <c r="J19" s="9">
        <v>2463</v>
      </c>
      <c r="K19" s="9">
        <v>2349</v>
      </c>
      <c r="L19" s="9">
        <v>2355</v>
      </c>
      <c r="M19" s="9">
        <v>2304</v>
      </c>
      <c r="N19" s="9">
        <f t="shared" si="2"/>
        <v>-51</v>
      </c>
      <c r="O19" s="25">
        <f t="shared" si="3"/>
        <v>-2.1656050955414011E-2</v>
      </c>
    </row>
    <row r="20" spans="1:15" x14ac:dyDescent="0.2">
      <c r="A20" s="8" t="s">
        <v>17</v>
      </c>
      <c r="B20" s="8" t="s">
        <v>123</v>
      </c>
      <c r="C20" s="9">
        <v>1920</v>
      </c>
      <c r="D20" s="9">
        <v>1863</v>
      </c>
      <c r="E20" s="9">
        <v>1662</v>
      </c>
      <c r="F20" s="9">
        <v>1932</v>
      </c>
      <c r="G20" s="9">
        <v>1876</v>
      </c>
      <c r="H20" s="9">
        <v>2040</v>
      </c>
      <c r="I20" s="9">
        <v>2175</v>
      </c>
      <c r="J20" s="9">
        <v>1986</v>
      </c>
      <c r="K20" s="9">
        <v>1905</v>
      </c>
      <c r="L20" s="9">
        <v>1935</v>
      </c>
      <c r="M20" s="9">
        <v>1899</v>
      </c>
      <c r="N20" s="9">
        <f t="shared" si="2"/>
        <v>-36</v>
      </c>
      <c r="O20" s="25">
        <f t="shared" si="3"/>
        <v>-1.8604651162790697E-2</v>
      </c>
    </row>
    <row r="21" spans="1:15" x14ac:dyDescent="0.2">
      <c r="A21" s="8" t="s">
        <v>18</v>
      </c>
      <c r="B21" s="8" t="s">
        <v>124</v>
      </c>
      <c r="C21" s="9">
        <v>585</v>
      </c>
      <c r="D21" s="9">
        <v>693</v>
      </c>
      <c r="E21" s="9">
        <v>672</v>
      </c>
      <c r="F21" s="9">
        <v>708</v>
      </c>
      <c r="G21" s="9">
        <v>870</v>
      </c>
      <c r="H21" s="9">
        <v>855</v>
      </c>
      <c r="I21" s="9">
        <v>963</v>
      </c>
      <c r="J21" s="9">
        <v>906</v>
      </c>
      <c r="K21" s="9">
        <v>993</v>
      </c>
      <c r="L21" s="9">
        <v>900</v>
      </c>
      <c r="M21" s="9">
        <v>921</v>
      </c>
      <c r="N21" s="9">
        <f t="shared" si="2"/>
        <v>21</v>
      </c>
      <c r="O21" s="25">
        <f t="shared" si="3"/>
        <v>2.3333333333333334E-2</v>
      </c>
    </row>
    <row r="22" spans="1:15" x14ac:dyDescent="0.2">
      <c r="A22" s="8" t="s">
        <v>19</v>
      </c>
      <c r="B22" s="8" t="s">
        <v>125</v>
      </c>
      <c r="C22" s="9">
        <v>327</v>
      </c>
      <c r="D22" s="9">
        <v>279</v>
      </c>
      <c r="E22" s="9">
        <v>263</v>
      </c>
      <c r="F22" s="9">
        <v>304</v>
      </c>
      <c r="G22" s="9">
        <v>181</v>
      </c>
      <c r="H22" s="9">
        <v>165</v>
      </c>
      <c r="I22" s="9">
        <v>132</v>
      </c>
      <c r="J22" s="9">
        <v>108</v>
      </c>
      <c r="K22" s="9">
        <v>97</v>
      </c>
      <c r="L22" s="9">
        <v>104</v>
      </c>
      <c r="M22" s="9">
        <v>68</v>
      </c>
      <c r="N22" s="9">
        <f t="shared" si="2"/>
        <v>-36</v>
      </c>
      <c r="O22" s="25">
        <f t="shared" si="3"/>
        <v>-0.34615384615384615</v>
      </c>
    </row>
    <row r="23" spans="1:15" x14ac:dyDescent="0.2">
      <c r="A23" s="8" t="s">
        <v>20</v>
      </c>
      <c r="B23" s="8" t="s">
        <v>126</v>
      </c>
      <c r="C23" s="9">
        <v>1014</v>
      </c>
      <c r="D23" s="9">
        <v>1041</v>
      </c>
      <c r="E23" s="9">
        <v>894</v>
      </c>
      <c r="F23" s="9">
        <v>1002</v>
      </c>
      <c r="G23" s="9">
        <v>1083</v>
      </c>
      <c r="H23" s="9">
        <v>1185</v>
      </c>
      <c r="I23" s="9">
        <v>1161</v>
      </c>
      <c r="J23" s="9">
        <v>1227</v>
      </c>
      <c r="K23" s="9">
        <v>1218</v>
      </c>
      <c r="L23" s="9">
        <v>1245</v>
      </c>
      <c r="M23" s="9">
        <v>1272</v>
      </c>
      <c r="N23" s="9">
        <f t="shared" si="2"/>
        <v>27</v>
      </c>
      <c r="O23" s="25">
        <f t="shared" si="3"/>
        <v>2.1686746987951807E-2</v>
      </c>
    </row>
    <row r="24" spans="1:15" x14ac:dyDescent="0.2">
      <c r="A24" s="8" t="s">
        <v>66</v>
      </c>
      <c r="B24" s="8"/>
      <c r="C24" s="9"/>
      <c r="D24" s="9">
        <v>30</v>
      </c>
      <c r="E24" s="9">
        <v>15</v>
      </c>
      <c r="F24" s="9">
        <v>0</v>
      </c>
      <c r="G24" s="9">
        <v>3</v>
      </c>
      <c r="H24" s="9">
        <v>0</v>
      </c>
      <c r="I24" s="9">
        <v>0</v>
      </c>
      <c r="J24" s="9">
        <v>0</v>
      </c>
      <c r="K24" s="9"/>
      <c r="L24" s="9"/>
      <c r="M24" s="9"/>
      <c r="N24" s="9">
        <f t="shared" si="2"/>
        <v>0</v>
      </c>
      <c r="O24" s="25" t="e">
        <f t="shared" si="3"/>
        <v>#DIV/0!</v>
      </c>
    </row>
    <row r="25" spans="1:15" x14ac:dyDescent="0.2">
      <c r="A25" s="8" t="s">
        <v>21</v>
      </c>
      <c r="B25" s="8" t="s">
        <v>127</v>
      </c>
      <c r="C25" s="9">
        <v>243</v>
      </c>
      <c r="D25" s="9">
        <v>362</v>
      </c>
      <c r="E25" s="9">
        <v>343</v>
      </c>
      <c r="F25" s="9">
        <v>218</v>
      </c>
      <c r="G25" s="9">
        <v>281</v>
      </c>
      <c r="H25" s="9">
        <v>291</v>
      </c>
      <c r="I25" s="9">
        <v>297</v>
      </c>
      <c r="J25" s="9">
        <v>350</v>
      </c>
      <c r="K25" s="9">
        <v>475</v>
      </c>
      <c r="L25" s="9">
        <v>512</v>
      </c>
      <c r="M25" s="9">
        <v>519</v>
      </c>
      <c r="N25" s="9">
        <f t="shared" si="2"/>
        <v>7</v>
      </c>
      <c r="O25" s="25">
        <f t="shared" si="3"/>
        <v>1.3671875E-2</v>
      </c>
    </row>
    <row r="26" spans="1:15" x14ac:dyDescent="0.2">
      <c r="A26" s="8" t="s">
        <v>102</v>
      </c>
      <c r="B26" s="8" t="s">
        <v>128</v>
      </c>
      <c r="C26" s="9"/>
      <c r="D26" s="9"/>
      <c r="E26" s="9"/>
      <c r="F26" s="9"/>
      <c r="G26" s="9"/>
      <c r="H26" s="9"/>
      <c r="I26" s="9">
        <v>504</v>
      </c>
      <c r="J26" s="9">
        <v>714</v>
      </c>
      <c r="K26" s="9">
        <v>582</v>
      </c>
      <c r="L26" s="9">
        <v>822</v>
      </c>
      <c r="M26" s="9">
        <v>807</v>
      </c>
      <c r="N26" s="9">
        <f t="shared" si="2"/>
        <v>-15</v>
      </c>
      <c r="O26" s="25">
        <f t="shared" si="3"/>
        <v>-1.824817518248175E-2</v>
      </c>
    </row>
    <row r="27" spans="1:15" x14ac:dyDescent="0.2">
      <c r="A27" s="8" t="s">
        <v>89</v>
      </c>
      <c r="B27" s="8" t="s">
        <v>129</v>
      </c>
      <c r="C27" s="9"/>
      <c r="D27" s="9"/>
      <c r="E27" s="9"/>
      <c r="F27" s="9"/>
      <c r="G27" s="9">
        <v>45</v>
      </c>
      <c r="H27" s="9">
        <v>0</v>
      </c>
      <c r="I27" s="9">
        <v>0</v>
      </c>
      <c r="J27" s="9">
        <v>0</v>
      </c>
      <c r="K27" s="9"/>
      <c r="L27" s="9"/>
      <c r="M27" s="9"/>
      <c r="N27" s="9">
        <f t="shared" si="2"/>
        <v>0</v>
      </c>
      <c r="O27" s="25" t="e">
        <f t="shared" si="3"/>
        <v>#DIV/0!</v>
      </c>
    </row>
    <row r="28" spans="1:15" x14ac:dyDescent="0.2">
      <c r="A28" s="2" t="s">
        <v>6</v>
      </c>
      <c r="B28" s="2" t="s">
        <v>130</v>
      </c>
      <c r="C28" s="3">
        <f>SUM(C30:C77)</f>
        <v>61743</v>
      </c>
      <c r="D28" s="3">
        <v>61892.5</v>
      </c>
      <c r="E28" s="3">
        <f>SUM(E30:E77)</f>
        <v>66663.5</v>
      </c>
      <c r="F28" s="3">
        <f>SUM(F30:F77)</f>
        <v>69666</v>
      </c>
      <c r="G28" s="3">
        <v>72902.5</v>
      </c>
      <c r="H28" s="3">
        <v>73944.5</v>
      </c>
      <c r="I28" s="3">
        <f>SUM(I30:I77)</f>
        <v>74632</v>
      </c>
      <c r="J28" s="3">
        <f>SUM(J30:J77)</f>
        <v>78454.5</v>
      </c>
      <c r="K28" s="3">
        <f>SUM(K30:K77)</f>
        <v>79128</v>
      </c>
      <c r="L28" s="3">
        <f>SUM(L29:L77)</f>
        <v>79922</v>
      </c>
      <c r="M28" s="3">
        <f>SUM(M29:M77)</f>
        <v>74145.5</v>
      </c>
      <c r="N28" s="3">
        <f t="shared" si="2"/>
        <v>-5776.5</v>
      </c>
      <c r="O28" s="26">
        <f t="shared" si="3"/>
        <v>-7.2276719801806763E-2</v>
      </c>
    </row>
    <row r="29" spans="1:15" x14ac:dyDescent="0.2">
      <c r="A29" s="8" t="s">
        <v>208</v>
      </c>
      <c r="B29" s="8" t="s">
        <v>209</v>
      </c>
      <c r="C29" s="9"/>
      <c r="D29" s="9"/>
      <c r="E29" s="9"/>
      <c r="F29" s="9"/>
      <c r="G29" s="9"/>
      <c r="H29" s="9"/>
      <c r="I29" s="9"/>
      <c r="J29" s="9"/>
      <c r="K29" s="9"/>
      <c r="L29" s="9">
        <v>108</v>
      </c>
      <c r="M29" s="9">
        <v>0</v>
      </c>
      <c r="N29" s="9">
        <f t="shared" si="2"/>
        <v>-108</v>
      </c>
      <c r="O29" s="25">
        <f t="shared" si="3"/>
        <v>-1</v>
      </c>
    </row>
    <row r="30" spans="1:15" x14ac:dyDescent="0.2">
      <c r="A30" s="8" t="s">
        <v>67</v>
      </c>
      <c r="B30" s="8" t="s">
        <v>131</v>
      </c>
      <c r="C30" s="9">
        <v>735</v>
      </c>
      <c r="D30" s="9">
        <v>519</v>
      </c>
      <c r="E30" s="9">
        <v>561</v>
      </c>
      <c r="F30" s="9">
        <v>579</v>
      </c>
      <c r="G30" s="9">
        <v>550</v>
      </c>
      <c r="H30" s="9">
        <v>460</v>
      </c>
      <c r="I30" s="9">
        <v>573</v>
      </c>
      <c r="J30" s="9">
        <v>520</v>
      </c>
      <c r="K30" s="9">
        <v>549</v>
      </c>
      <c r="L30" s="9">
        <v>552</v>
      </c>
      <c r="M30" s="9">
        <v>507</v>
      </c>
      <c r="N30" s="9">
        <f t="shared" si="2"/>
        <v>-45</v>
      </c>
      <c r="O30" s="25">
        <f t="shared" si="3"/>
        <v>-8.1521739130434784E-2</v>
      </c>
    </row>
    <row r="31" spans="1:15" x14ac:dyDescent="0.2">
      <c r="A31" s="8" t="s">
        <v>31</v>
      </c>
      <c r="B31" s="8" t="s">
        <v>132</v>
      </c>
      <c r="C31" s="9">
        <v>2451</v>
      </c>
      <c r="D31" s="9">
        <v>2547</v>
      </c>
      <c r="E31" s="9">
        <v>2616</v>
      </c>
      <c r="F31" s="9">
        <v>2640</v>
      </c>
      <c r="G31" s="9">
        <v>2578</v>
      </c>
      <c r="H31" s="9">
        <v>2079</v>
      </c>
      <c r="I31" s="9">
        <v>1962</v>
      </c>
      <c r="J31" s="9">
        <v>2174</v>
      </c>
      <c r="K31" s="9">
        <v>2569</v>
      </c>
      <c r="L31" s="9">
        <v>2563</v>
      </c>
      <c r="M31" s="9">
        <v>2725</v>
      </c>
      <c r="N31" s="9">
        <f t="shared" si="2"/>
        <v>162</v>
      </c>
      <c r="O31" s="25">
        <f t="shared" si="3"/>
        <v>6.3207179087007417E-2</v>
      </c>
    </row>
    <row r="32" spans="1:15" x14ac:dyDescent="0.2">
      <c r="A32" s="8" t="s">
        <v>85</v>
      </c>
      <c r="B32" s="8" t="s">
        <v>133</v>
      </c>
      <c r="C32" s="9"/>
      <c r="D32" s="9"/>
      <c r="E32" s="9"/>
      <c r="F32" s="9">
        <v>35</v>
      </c>
      <c r="G32" s="9">
        <v>25</v>
      </c>
      <c r="H32" s="9">
        <v>30</v>
      </c>
      <c r="I32" s="9"/>
      <c r="J32" s="9"/>
      <c r="K32" s="9">
        <v>45</v>
      </c>
      <c r="L32" s="9">
        <v>60</v>
      </c>
      <c r="M32" s="9">
        <v>70</v>
      </c>
      <c r="N32" s="9">
        <f t="shared" si="2"/>
        <v>10</v>
      </c>
      <c r="O32" s="25">
        <f t="shared" si="3"/>
        <v>0.16666666666666666</v>
      </c>
    </row>
    <row r="33" spans="1:15" x14ac:dyDescent="0.2">
      <c r="A33" s="8" t="s">
        <v>32</v>
      </c>
      <c r="B33" s="8" t="s">
        <v>134</v>
      </c>
      <c r="C33" s="9">
        <v>356</v>
      </c>
      <c r="D33" s="9">
        <v>474</v>
      </c>
      <c r="E33" s="9">
        <v>570</v>
      </c>
      <c r="F33" s="9">
        <v>588</v>
      </c>
      <c r="G33" s="9">
        <v>681</v>
      </c>
      <c r="H33" s="9">
        <v>767</v>
      </c>
      <c r="I33" s="9">
        <v>815</v>
      </c>
      <c r="J33" s="9">
        <v>870</v>
      </c>
      <c r="K33" s="9">
        <v>872</v>
      </c>
      <c r="L33" s="9">
        <v>850</v>
      </c>
      <c r="M33" s="9">
        <v>705</v>
      </c>
      <c r="N33" s="9">
        <f t="shared" si="2"/>
        <v>-145</v>
      </c>
      <c r="O33" s="25">
        <f t="shared" si="3"/>
        <v>-0.17058823529411765</v>
      </c>
    </row>
    <row r="34" spans="1:15" x14ac:dyDescent="0.2">
      <c r="A34" s="8" t="s">
        <v>33</v>
      </c>
      <c r="B34" s="8" t="s">
        <v>135</v>
      </c>
      <c r="C34" s="9">
        <v>5176</v>
      </c>
      <c r="D34" s="9">
        <v>5407</v>
      </c>
      <c r="E34" s="9">
        <v>5762</v>
      </c>
      <c r="F34" s="9">
        <v>5771</v>
      </c>
      <c r="G34" s="9">
        <v>6084</v>
      </c>
      <c r="H34" s="9">
        <v>6326</v>
      </c>
      <c r="I34" s="9">
        <v>6396</v>
      </c>
      <c r="J34" s="9">
        <v>6892</v>
      </c>
      <c r="K34" s="9">
        <v>6631</v>
      </c>
      <c r="L34" s="9">
        <v>7347</v>
      </c>
      <c r="M34" s="9">
        <v>3967</v>
      </c>
      <c r="N34" s="9">
        <f t="shared" si="2"/>
        <v>-3380</v>
      </c>
      <c r="O34" s="25">
        <f t="shared" si="3"/>
        <v>-0.46005172179120729</v>
      </c>
    </row>
    <row r="35" spans="1:15" x14ac:dyDescent="0.2">
      <c r="A35" s="8" t="s">
        <v>34</v>
      </c>
      <c r="B35" s="8" t="s">
        <v>136</v>
      </c>
      <c r="C35" s="9">
        <v>3680</v>
      </c>
      <c r="D35" s="9">
        <v>4356</v>
      </c>
      <c r="E35" s="9">
        <v>4865</v>
      </c>
      <c r="F35" s="9">
        <v>5151</v>
      </c>
      <c r="G35" s="9">
        <v>5882</v>
      </c>
      <c r="H35" s="9">
        <v>6290</v>
      </c>
      <c r="I35" s="9">
        <v>6409</v>
      </c>
      <c r="J35" s="9">
        <v>6461</v>
      </c>
      <c r="K35" s="9">
        <v>6189</v>
      </c>
      <c r="L35" s="9">
        <v>6038</v>
      </c>
      <c r="M35" s="9">
        <v>6086</v>
      </c>
      <c r="N35" s="9">
        <f t="shared" si="2"/>
        <v>48</v>
      </c>
      <c r="O35" s="25">
        <f t="shared" si="3"/>
        <v>7.9496522027161318E-3</v>
      </c>
    </row>
    <row r="36" spans="1:15" x14ac:dyDescent="0.2">
      <c r="A36" s="8" t="s">
        <v>86</v>
      </c>
      <c r="B36" s="8" t="s">
        <v>137</v>
      </c>
      <c r="C36" s="9"/>
      <c r="D36" s="9"/>
      <c r="E36" s="9"/>
      <c r="F36" s="9">
        <v>35</v>
      </c>
      <c r="G36" s="9">
        <v>30</v>
      </c>
      <c r="H36" s="9">
        <v>40</v>
      </c>
      <c r="I36" s="9">
        <v>40</v>
      </c>
      <c r="J36" s="9"/>
      <c r="K36" s="9">
        <v>45</v>
      </c>
      <c r="L36" s="9">
        <v>20</v>
      </c>
      <c r="M36" s="9">
        <v>0</v>
      </c>
      <c r="N36" s="9">
        <f t="shared" si="2"/>
        <v>-20</v>
      </c>
      <c r="O36" s="25">
        <f t="shared" si="3"/>
        <v>-1</v>
      </c>
    </row>
    <row r="37" spans="1:15" x14ac:dyDescent="0.2">
      <c r="A37" s="8" t="s">
        <v>35</v>
      </c>
      <c r="B37" s="8" t="s">
        <v>138</v>
      </c>
      <c r="C37" s="9">
        <v>6236</v>
      </c>
      <c r="D37" s="9">
        <v>5926</v>
      </c>
      <c r="E37" s="9">
        <v>5899</v>
      </c>
      <c r="F37" s="9">
        <v>6315</v>
      </c>
      <c r="G37" s="9">
        <v>6500</v>
      </c>
      <c r="H37" s="9">
        <v>6585</v>
      </c>
      <c r="I37" s="9">
        <v>6406</v>
      </c>
      <c r="J37" s="9">
        <v>6529</v>
      </c>
      <c r="K37" s="9">
        <v>7058</v>
      </c>
      <c r="L37" s="9">
        <v>7006</v>
      </c>
      <c r="M37" s="9">
        <v>7510</v>
      </c>
      <c r="N37" s="9">
        <f t="shared" si="2"/>
        <v>504</v>
      </c>
      <c r="O37" s="25">
        <f t="shared" si="3"/>
        <v>7.1938338566942622E-2</v>
      </c>
    </row>
    <row r="38" spans="1:15" x14ac:dyDescent="0.2">
      <c r="A38" s="8" t="s">
        <v>87</v>
      </c>
      <c r="B38" s="8" t="s">
        <v>139</v>
      </c>
      <c r="C38" s="9"/>
      <c r="D38" s="9"/>
      <c r="E38" s="9"/>
      <c r="F38" s="9">
        <v>84</v>
      </c>
      <c r="G38" s="9">
        <v>111</v>
      </c>
      <c r="H38" s="9">
        <v>156</v>
      </c>
      <c r="I38" s="9">
        <v>210</v>
      </c>
      <c r="J38" s="9">
        <v>198</v>
      </c>
      <c r="K38" s="9">
        <v>324</v>
      </c>
      <c r="L38" s="9">
        <v>319</v>
      </c>
      <c r="M38" s="9">
        <v>207</v>
      </c>
      <c r="N38" s="9">
        <f t="shared" si="2"/>
        <v>-112</v>
      </c>
      <c r="O38" s="25">
        <f t="shared" si="3"/>
        <v>-0.35109717868338558</v>
      </c>
    </row>
    <row r="39" spans="1:15" x14ac:dyDescent="0.2">
      <c r="A39" s="8" t="s">
        <v>36</v>
      </c>
      <c r="B39" s="8" t="s">
        <v>140</v>
      </c>
      <c r="C39" s="9">
        <v>1941</v>
      </c>
      <c r="D39" s="9">
        <v>1805</v>
      </c>
      <c r="E39" s="9">
        <v>2043</v>
      </c>
      <c r="F39" s="9">
        <v>2488</v>
      </c>
      <c r="G39" s="9">
        <v>2442</v>
      </c>
      <c r="H39" s="9">
        <v>2711</v>
      </c>
      <c r="I39" s="9">
        <v>3063</v>
      </c>
      <c r="J39" s="9">
        <v>3311</v>
      </c>
      <c r="K39" s="9">
        <v>3266</v>
      </c>
      <c r="L39" s="9">
        <v>3237</v>
      </c>
      <c r="M39" s="9">
        <v>3087</v>
      </c>
      <c r="N39" s="9">
        <f t="shared" si="2"/>
        <v>-150</v>
      </c>
      <c r="O39" s="25">
        <f t="shared" si="3"/>
        <v>-4.6339202965708988E-2</v>
      </c>
    </row>
    <row r="40" spans="1:15" x14ac:dyDescent="0.2">
      <c r="A40" s="8" t="s">
        <v>37</v>
      </c>
      <c r="B40" s="8" t="s">
        <v>141</v>
      </c>
      <c r="C40" s="9">
        <v>6548</v>
      </c>
      <c r="D40" s="9">
        <v>6185</v>
      </c>
      <c r="E40" s="9">
        <v>6999</v>
      </c>
      <c r="F40" s="9">
        <v>7169</v>
      </c>
      <c r="G40" s="9">
        <v>7321</v>
      </c>
      <c r="H40" s="9">
        <v>7428</v>
      </c>
      <c r="I40" s="9">
        <v>7446</v>
      </c>
      <c r="J40" s="9">
        <v>8202</v>
      </c>
      <c r="K40" s="9">
        <v>8073</v>
      </c>
      <c r="L40" s="9">
        <v>7833</v>
      </c>
      <c r="M40" s="9">
        <v>5508</v>
      </c>
      <c r="N40" s="9">
        <f t="shared" si="2"/>
        <v>-2325</v>
      </c>
      <c r="O40" s="25">
        <f t="shared" si="3"/>
        <v>-0.2968211413251628</v>
      </c>
    </row>
    <row r="41" spans="1:15" x14ac:dyDescent="0.2">
      <c r="A41" s="8" t="s">
        <v>38</v>
      </c>
      <c r="B41" s="8" t="s">
        <v>142</v>
      </c>
      <c r="C41" s="9">
        <v>100</v>
      </c>
      <c r="D41" s="9">
        <v>93</v>
      </c>
      <c r="E41" s="9">
        <v>124</v>
      </c>
      <c r="F41" s="9">
        <v>153</v>
      </c>
      <c r="G41" s="9">
        <v>87</v>
      </c>
      <c r="H41" s="9">
        <v>87</v>
      </c>
      <c r="I41" s="9">
        <v>93</v>
      </c>
      <c r="J41" s="9">
        <v>75</v>
      </c>
      <c r="K41" s="9">
        <v>78</v>
      </c>
      <c r="L41" s="9">
        <v>72</v>
      </c>
      <c r="M41" s="9">
        <v>60</v>
      </c>
      <c r="N41" s="9">
        <f t="shared" si="2"/>
        <v>-12</v>
      </c>
      <c r="O41" s="25">
        <f t="shared" si="3"/>
        <v>-0.16666666666666666</v>
      </c>
    </row>
    <row r="42" spans="1:15" x14ac:dyDescent="0.2">
      <c r="A42" s="8" t="s">
        <v>68</v>
      </c>
      <c r="B42" s="8" t="s">
        <v>143</v>
      </c>
      <c r="C42" s="9">
        <v>48</v>
      </c>
      <c r="D42" s="9">
        <v>75</v>
      </c>
      <c r="E42" s="9">
        <v>53</v>
      </c>
      <c r="F42" s="9">
        <v>57</v>
      </c>
      <c r="G42" s="9">
        <v>45</v>
      </c>
      <c r="H42" s="9">
        <v>30</v>
      </c>
      <c r="I42" s="9">
        <v>33</v>
      </c>
      <c r="J42" s="9">
        <v>74</v>
      </c>
      <c r="K42" s="9">
        <v>65</v>
      </c>
      <c r="L42" s="9">
        <v>56</v>
      </c>
      <c r="M42" s="9">
        <v>128</v>
      </c>
      <c r="N42" s="9">
        <f t="shared" si="2"/>
        <v>72</v>
      </c>
      <c r="O42" s="25">
        <f t="shared" si="3"/>
        <v>1.2857142857142858</v>
      </c>
    </row>
    <row r="43" spans="1:15" x14ac:dyDescent="0.2">
      <c r="A43" s="8" t="s">
        <v>39</v>
      </c>
      <c r="B43" s="8" t="s">
        <v>144</v>
      </c>
      <c r="C43" s="9">
        <v>331</v>
      </c>
      <c r="D43" s="9">
        <v>336</v>
      </c>
      <c r="E43" s="9">
        <v>299</v>
      </c>
      <c r="F43" s="9">
        <v>210</v>
      </c>
      <c r="G43" s="9">
        <v>253</v>
      </c>
      <c r="H43" s="9">
        <v>286</v>
      </c>
      <c r="I43" s="9">
        <v>361</v>
      </c>
      <c r="J43" s="9">
        <v>356</v>
      </c>
      <c r="K43" s="9">
        <v>316</v>
      </c>
      <c r="L43" s="9">
        <v>318</v>
      </c>
      <c r="M43" s="9">
        <v>309</v>
      </c>
      <c r="N43" s="9">
        <f t="shared" si="2"/>
        <v>-9</v>
      </c>
      <c r="O43" s="25">
        <f t="shared" si="3"/>
        <v>-2.8301886792452831E-2</v>
      </c>
    </row>
    <row r="44" spans="1:15" x14ac:dyDescent="0.2">
      <c r="A44" s="8" t="s">
        <v>40</v>
      </c>
      <c r="B44" s="8" t="s">
        <v>145</v>
      </c>
      <c r="C44" s="9">
        <v>260</v>
      </c>
      <c r="D44" s="9">
        <v>209</v>
      </c>
      <c r="E44" s="9">
        <v>280</v>
      </c>
      <c r="F44" s="9">
        <v>207</v>
      </c>
      <c r="G44" s="9">
        <v>173</v>
      </c>
      <c r="H44" s="9">
        <v>229</v>
      </c>
      <c r="I44" s="9">
        <v>206</v>
      </c>
      <c r="J44" s="9">
        <v>225</v>
      </c>
      <c r="K44" s="9">
        <v>193</v>
      </c>
      <c r="L44" s="9">
        <v>186</v>
      </c>
      <c r="M44" s="9">
        <v>145</v>
      </c>
      <c r="N44" s="9">
        <f t="shared" si="2"/>
        <v>-41</v>
      </c>
      <c r="O44" s="25">
        <f t="shared" si="3"/>
        <v>-0.22043010752688172</v>
      </c>
    </row>
    <row r="45" spans="1:15" x14ac:dyDescent="0.2">
      <c r="A45" s="8" t="s">
        <v>41</v>
      </c>
      <c r="B45" s="8" t="s">
        <v>146</v>
      </c>
      <c r="C45" s="9">
        <v>280</v>
      </c>
      <c r="D45" s="9">
        <v>219</v>
      </c>
      <c r="E45" s="9">
        <v>326</v>
      </c>
      <c r="F45" s="9">
        <v>516</v>
      </c>
      <c r="G45" s="9">
        <v>476</v>
      </c>
      <c r="H45" s="9">
        <v>451</v>
      </c>
      <c r="I45" s="9">
        <v>516</v>
      </c>
      <c r="J45" s="9">
        <v>491</v>
      </c>
      <c r="K45" s="9">
        <v>534</v>
      </c>
      <c r="L45" s="9">
        <v>742</v>
      </c>
      <c r="M45" s="9">
        <v>703</v>
      </c>
      <c r="N45" s="9">
        <f t="shared" si="2"/>
        <v>-39</v>
      </c>
      <c r="O45" s="25">
        <f t="shared" si="3"/>
        <v>-5.2560646900269542E-2</v>
      </c>
    </row>
    <row r="46" spans="1:15" x14ac:dyDescent="0.2">
      <c r="A46" s="8" t="s">
        <v>42</v>
      </c>
      <c r="B46" s="8" t="s">
        <v>147</v>
      </c>
      <c r="C46" s="9">
        <v>169</v>
      </c>
      <c r="D46" s="9">
        <v>209</v>
      </c>
      <c r="E46" s="9">
        <v>181</v>
      </c>
      <c r="F46" s="9">
        <v>226</v>
      </c>
      <c r="G46" s="9">
        <v>222</v>
      </c>
      <c r="H46" s="9">
        <v>279</v>
      </c>
      <c r="I46" s="9">
        <v>208</v>
      </c>
      <c r="J46" s="9">
        <v>228</v>
      </c>
      <c r="K46" s="9">
        <v>178</v>
      </c>
      <c r="L46" s="9">
        <v>151</v>
      </c>
      <c r="M46" s="9">
        <v>122</v>
      </c>
      <c r="N46" s="9">
        <f t="shared" si="2"/>
        <v>-29</v>
      </c>
      <c r="O46" s="25">
        <f t="shared" si="3"/>
        <v>-0.19205298013245034</v>
      </c>
    </row>
    <row r="47" spans="1:15" x14ac:dyDescent="0.2">
      <c r="A47" s="8" t="s">
        <v>43</v>
      </c>
      <c r="B47" s="8" t="s">
        <v>148</v>
      </c>
      <c r="C47" s="9">
        <v>3012</v>
      </c>
      <c r="D47" s="9">
        <v>3339</v>
      </c>
      <c r="E47" s="9">
        <v>3350</v>
      </c>
      <c r="F47" s="9">
        <v>3794</v>
      </c>
      <c r="G47" s="9">
        <v>3659</v>
      </c>
      <c r="H47" s="9">
        <v>3703</v>
      </c>
      <c r="I47" s="9">
        <v>3648</v>
      </c>
      <c r="J47" s="9">
        <v>3533</v>
      </c>
      <c r="K47" s="9">
        <v>3445</v>
      </c>
      <c r="L47" s="9">
        <v>3392</v>
      </c>
      <c r="M47" s="9">
        <v>3308</v>
      </c>
      <c r="N47" s="9">
        <f t="shared" si="2"/>
        <v>-84</v>
      </c>
      <c r="O47" s="25">
        <f t="shared" si="3"/>
        <v>-2.4764150943396228E-2</v>
      </c>
    </row>
    <row r="48" spans="1:15" x14ac:dyDescent="0.2">
      <c r="A48" s="8" t="s">
        <v>96</v>
      </c>
      <c r="B48" s="8" t="s">
        <v>149</v>
      </c>
      <c r="C48" s="9"/>
      <c r="D48" s="9"/>
      <c r="E48" s="9"/>
      <c r="F48" s="9"/>
      <c r="G48" s="9"/>
      <c r="H48" s="9">
        <v>330</v>
      </c>
      <c r="I48" s="9">
        <v>675</v>
      </c>
      <c r="J48" s="9">
        <v>917</v>
      </c>
      <c r="K48" s="9">
        <v>810</v>
      </c>
      <c r="L48" s="9">
        <v>711</v>
      </c>
      <c r="M48" s="9">
        <v>613</v>
      </c>
      <c r="N48" s="9">
        <f t="shared" si="2"/>
        <v>-98</v>
      </c>
      <c r="O48" s="25">
        <f t="shared" si="3"/>
        <v>-0.13783403656821377</v>
      </c>
    </row>
    <row r="49" spans="1:18" x14ac:dyDescent="0.2">
      <c r="A49" s="8" t="s">
        <v>69</v>
      </c>
      <c r="B49" s="8" t="s">
        <v>150</v>
      </c>
      <c r="C49" s="9">
        <v>27</v>
      </c>
      <c r="D49" s="9">
        <v>4</v>
      </c>
      <c r="E49" s="9">
        <v>21</v>
      </c>
      <c r="F49" s="9">
        <v>78</v>
      </c>
      <c r="G49" s="9"/>
      <c r="H49" s="9"/>
      <c r="I49" s="9">
        <v>0</v>
      </c>
      <c r="J49" s="9"/>
      <c r="K49" s="9"/>
      <c r="L49" s="9"/>
      <c r="M49" s="9"/>
      <c r="N49" s="9">
        <f t="shared" si="2"/>
        <v>0</v>
      </c>
      <c r="O49" s="25" t="e">
        <f t="shared" si="3"/>
        <v>#DIV/0!</v>
      </c>
    </row>
    <row r="50" spans="1:18" x14ac:dyDescent="0.2">
      <c r="A50" s="8" t="s">
        <v>44</v>
      </c>
      <c r="B50" s="8" t="s">
        <v>151</v>
      </c>
      <c r="C50" s="9">
        <v>16</v>
      </c>
      <c r="D50" s="9">
        <v>28</v>
      </c>
      <c r="E50" s="9">
        <v>26</v>
      </c>
      <c r="F50" s="9">
        <v>2</v>
      </c>
      <c r="G50" s="9">
        <v>40</v>
      </c>
      <c r="H50" s="9">
        <v>14</v>
      </c>
      <c r="I50" s="9">
        <v>14</v>
      </c>
      <c r="J50" s="9">
        <v>19</v>
      </c>
      <c r="K50" s="9">
        <v>3</v>
      </c>
      <c r="L50" s="9">
        <v>20</v>
      </c>
      <c r="M50" s="9">
        <v>11</v>
      </c>
      <c r="N50" s="9">
        <f t="shared" si="2"/>
        <v>-9</v>
      </c>
      <c r="O50" s="25">
        <f t="shared" si="3"/>
        <v>-0.45</v>
      </c>
    </row>
    <row r="51" spans="1:18" x14ac:dyDescent="0.2">
      <c r="A51" s="8" t="s">
        <v>45</v>
      </c>
      <c r="B51" s="8" t="s">
        <v>152</v>
      </c>
      <c r="C51" s="9">
        <v>202</v>
      </c>
      <c r="D51" s="9">
        <v>186</v>
      </c>
      <c r="E51" s="9">
        <v>237</v>
      </c>
      <c r="F51" s="9">
        <v>186</v>
      </c>
      <c r="G51" s="9">
        <v>187</v>
      </c>
      <c r="H51" s="9">
        <v>179</v>
      </c>
      <c r="I51" s="9">
        <v>183</v>
      </c>
      <c r="J51" s="9">
        <v>146</v>
      </c>
      <c r="K51" s="9">
        <v>69</v>
      </c>
      <c r="L51" s="9">
        <v>159</v>
      </c>
      <c r="M51" s="9">
        <v>156</v>
      </c>
      <c r="N51" s="9">
        <f t="shared" si="2"/>
        <v>-3</v>
      </c>
      <c r="O51" s="25">
        <f t="shared" si="3"/>
        <v>-1.8867924528301886E-2</v>
      </c>
    </row>
    <row r="52" spans="1:18" x14ac:dyDescent="0.2">
      <c r="A52" s="8" t="s">
        <v>46</v>
      </c>
      <c r="B52" s="8" t="s">
        <v>153</v>
      </c>
      <c r="C52" s="9">
        <v>2516</v>
      </c>
      <c r="D52" s="9">
        <v>2311</v>
      </c>
      <c r="E52" s="9">
        <v>2441</v>
      </c>
      <c r="F52" s="9">
        <v>2339</v>
      </c>
      <c r="G52" s="9">
        <v>2162</v>
      </c>
      <c r="H52" s="9">
        <v>2262</v>
      </c>
      <c r="I52" s="9">
        <v>1940</v>
      </c>
      <c r="J52" s="9">
        <v>2001</v>
      </c>
      <c r="K52" s="9">
        <v>2118</v>
      </c>
      <c r="L52" s="9">
        <v>2080</v>
      </c>
      <c r="M52" s="9">
        <v>2082</v>
      </c>
      <c r="N52" s="9">
        <f t="shared" si="2"/>
        <v>2</v>
      </c>
      <c r="O52" s="25">
        <f t="shared" si="3"/>
        <v>9.6153846153846159E-4</v>
      </c>
    </row>
    <row r="53" spans="1:18" x14ac:dyDescent="0.2">
      <c r="A53" s="8" t="s">
        <v>47</v>
      </c>
      <c r="B53" s="8" t="s">
        <v>154</v>
      </c>
      <c r="C53" s="9">
        <v>1161</v>
      </c>
      <c r="D53" s="9">
        <v>1371</v>
      </c>
      <c r="E53" s="9">
        <v>1455</v>
      </c>
      <c r="F53" s="9">
        <v>1275</v>
      </c>
      <c r="G53" s="9">
        <v>1770</v>
      </c>
      <c r="H53" s="9">
        <v>1819</v>
      </c>
      <c r="I53" s="9">
        <v>1857</v>
      </c>
      <c r="J53" s="9">
        <v>1752</v>
      </c>
      <c r="K53" s="9">
        <v>1761</v>
      </c>
      <c r="L53" s="9">
        <v>1936</v>
      </c>
      <c r="M53" s="9">
        <v>1975</v>
      </c>
      <c r="N53" s="9">
        <f t="shared" si="2"/>
        <v>39</v>
      </c>
      <c r="O53" s="25">
        <f t="shared" si="3"/>
        <v>2.0144628099173553E-2</v>
      </c>
    </row>
    <row r="54" spans="1:18" x14ac:dyDescent="0.2">
      <c r="A54" s="8" t="s">
        <v>70</v>
      </c>
      <c r="B54" s="8" t="s">
        <v>155</v>
      </c>
      <c r="C54" s="9">
        <v>464</v>
      </c>
      <c r="D54" s="9">
        <v>463</v>
      </c>
      <c r="E54" s="9">
        <v>614</v>
      </c>
      <c r="F54" s="9">
        <v>513</v>
      </c>
      <c r="G54" s="9">
        <v>814</v>
      </c>
      <c r="H54" s="9">
        <v>637</v>
      </c>
      <c r="I54" s="9">
        <v>600</v>
      </c>
      <c r="J54" s="9">
        <v>712</v>
      </c>
      <c r="K54" s="9">
        <v>644</v>
      </c>
      <c r="L54" s="9">
        <v>711</v>
      </c>
      <c r="M54" s="9"/>
      <c r="N54" s="9">
        <f t="shared" si="2"/>
        <v>-711</v>
      </c>
      <c r="O54" s="25">
        <f t="shared" si="3"/>
        <v>-1</v>
      </c>
    </row>
    <row r="55" spans="1:18" x14ac:dyDescent="0.2">
      <c r="A55" s="8" t="s">
        <v>210</v>
      </c>
      <c r="B55" s="8" t="s">
        <v>211</v>
      </c>
      <c r="C55" s="9"/>
      <c r="D55" s="9"/>
      <c r="E55" s="9"/>
      <c r="F55" s="9"/>
      <c r="G55" s="9"/>
      <c r="H55" s="9"/>
      <c r="I55" s="9"/>
      <c r="J55" s="9"/>
      <c r="K55" s="9"/>
      <c r="L55" s="9">
        <v>6</v>
      </c>
      <c r="M55" s="9">
        <v>669</v>
      </c>
      <c r="N55" s="9">
        <f t="shared" si="2"/>
        <v>663</v>
      </c>
      <c r="O55" s="25">
        <f t="shared" si="3"/>
        <v>110.5</v>
      </c>
    </row>
    <row r="56" spans="1:18" x14ac:dyDescent="0.2">
      <c r="A56" s="8" t="s">
        <v>48</v>
      </c>
      <c r="B56" s="8" t="s">
        <v>156</v>
      </c>
      <c r="C56" s="9">
        <v>33</v>
      </c>
      <c r="D56" s="9">
        <v>12</v>
      </c>
      <c r="E56" s="9">
        <v>9</v>
      </c>
      <c r="F56" s="9">
        <v>0</v>
      </c>
      <c r="G56" s="9"/>
      <c r="H56" s="9"/>
      <c r="I56" s="9">
        <v>0</v>
      </c>
      <c r="J56" s="9"/>
      <c r="K56" s="9"/>
      <c r="L56" s="9"/>
      <c r="M56" s="9"/>
      <c r="N56" s="9">
        <f t="shared" si="2"/>
        <v>0</v>
      </c>
      <c r="O56" s="25" t="e">
        <f t="shared" si="3"/>
        <v>#DIV/0!</v>
      </c>
    </row>
    <row r="57" spans="1:18" x14ac:dyDescent="0.2">
      <c r="A57" s="8" t="s">
        <v>49</v>
      </c>
      <c r="B57" s="8" t="s">
        <v>204</v>
      </c>
      <c r="C57" s="9">
        <v>242</v>
      </c>
      <c r="D57" s="9">
        <v>237</v>
      </c>
      <c r="E57" s="9">
        <v>263</v>
      </c>
      <c r="F57" s="9">
        <v>231</v>
      </c>
      <c r="G57" s="9">
        <v>263</v>
      </c>
      <c r="H57" s="9">
        <v>290</v>
      </c>
      <c r="I57" s="9">
        <v>277</v>
      </c>
      <c r="J57" s="9">
        <v>327</v>
      </c>
      <c r="K57" s="9">
        <v>281</v>
      </c>
      <c r="L57" s="9">
        <v>280</v>
      </c>
      <c r="M57" s="9">
        <v>241</v>
      </c>
      <c r="N57" s="9">
        <f t="shared" si="2"/>
        <v>-39</v>
      </c>
      <c r="O57" s="25">
        <f t="shared" si="3"/>
        <v>-0.13928571428571429</v>
      </c>
    </row>
    <row r="58" spans="1:18" x14ac:dyDescent="0.2">
      <c r="A58" s="8" t="s">
        <v>50</v>
      </c>
      <c r="B58" s="8" t="s">
        <v>157</v>
      </c>
      <c r="C58" s="9">
        <v>44</v>
      </c>
      <c r="D58" s="9">
        <v>39</v>
      </c>
      <c r="E58" s="9">
        <v>36</v>
      </c>
      <c r="F58" s="9">
        <v>58</v>
      </c>
      <c r="G58" s="9">
        <v>45</v>
      </c>
      <c r="H58" s="9">
        <v>33</v>
      </c>
      <c r="I58" s="9">
        <v>34</v>
      </c>
      <c r="J58" s="9">
        <v>39</v>
      </c>
      <c r="K58" s="9">
        <v>57</v>
      </c>
      <c r="L58" s="9">
        <v>32</v>
      </c>
      <c r="M58" s="9">
        <v>26</v>
      </c>
      <c r="N58" s="9">
        <f t="shared" si="2"/>
        <v>-6</v>
      </c>
      <c r="O58" s="25">
        <f t="shared" si="3"/>
        <v>-0.1875</v>
      </c>
    </row>
    <row r="59" spans="1:18" x14ac:dyDescent="0.2">
      <c r="A59" s="8" t="s">
        <v>51</v>
      </c>
      <c r="B59" s="8" t="s">
        <v>158</v>
      </c>
      <c r="C59" s="9">
        <v>5244</v>
      </c>
      <c r="D59" s="9">
        <v>5208</v>
      </c>
      <c r="E59" s="9">
        <v>5758</v>
      </c>
      <c r="F59" s="9">
        <v>5644</v>
      </c>
      <c r="G59" s="9">
        <v>6467</v>
      </c>
      <c r="H59" s="9">
        <v>6939</v>
      </c>
      <c r="I59" s="9">
        <v>6933</v>
      </c>
      <c r="J59" s="9">
        <v>7950</v>
      </c>
      <c r="K59" s="9">
        <v>8154</v>
      </c>
      <c r="L59" s="9">
        <v>7812</v>
      </c>
      <c r="M59" s="9">
        <v>6739</v>
      </c>
      <c r="N59" s="9">
        <f t="shared" si="2"/>
        <v>-1073</v>
      </c>
      <c r="O59" s="25">
        <f t="shared" si="3"/>
        <v>-0.13735279057859703</v>
      </c>
    </row>
    <row r="60" spans="1:18" s="21" customFormat="1" x14ac:dyDescent="0.2">
      <c r="A60" s="19" t="s">
        <v>71</v>
      </c>
      <c r="B60" s="19" t="s">
        <v>159</v>
      </c>
      <c r="C60" s="20">
        <v>193</v>
      </c>
      <c r="D60" s="20">
        <v>191</v>
      </c>
      <c r="E60" s="20">
        <v>193</v>
      </c>
      <c r="F60" s="20">
        <v>175</v>
      </c>
      <c r="G60" s="20">
        <v>168</v>
      </c>
      <c r="H60" s="20">
        <v>184</v>
      </c>
      <c r="I60" s="20">
        <v>276</v>
      </c>
      <c r="J60" s="20">
        <v>276</v>
      </c>
      <c r="K60" s="20">
        <v>297</v>
      </c>
      <c r="L60" s="20">
        <v>285</v>
      </c>
      <c r="M60" s="20">
        <v>300</v>
      </c>
      <c r="N60" s="20">
        <f t="shared" si="2"/>
        <v>15</v>
      </c>
      <c r="O60" s="27">
        <f t="shared" si="3"/>
        <v>5.2631578947368418E-2</v>
      </c>
      <c r="Q60" s="22"/>
      <c r="R60" s="22"/>
    </row>
    <row r="61" spans="1:18" x14ac:dyDescent="0.2">
      <c r="A61" s="8" t="s">
        <v>90</v>
      </c>
      <c r="B61" s="8" t="s">
        <v>160</v>
      </c>
      <c r="C61" s="9"/>
      <c r="D61" s="9"/>
      <c r="E61" s="9"/>
      <c r="F61" s="9"/>
      <c r="G61" s="9">
        <v>26</v>
      </c>
      <c r="H61" s="9">
        <v>9</v>
      </c>
      <c r="I61" s="9">
        <v>25</v>
      </c>
      <c r="J61" s="9">
        <v>47</v>
      </c>
      <c r="K61" s="9">
        <v>18</v>
      </c>
      <c r="L61" s="9">
        <v>21</v>
      </c>
      <c r="M61" s="9">
        <v>69</v>
      </c>
      <c r="N61" s="9">
        <f t="shared" si="2"/>
        <v>48</v>
      </c>
      <c r="O61" s="25">
        <f t="shared" si="3"/>
        <v>2.2857142857142856</v>
      </c>
    </row>
    <row r="62" spans="1:18" x14ac:dyDescent="0.2">
      <c r="A62" s="8" t="s">
        <v>52</v>
      </c>
      <c r="B62" s="8" t="s">
        <v>161</v>
      </c>
      <c r="C62" s="9">
        <v>751</v>
      </c>
      <c r="D62" s="9">
        <v>843</v>
      </c>
      <c r="E62" s="9">
        <v>1280</v>
      </c>
      <c r="F62" s="9">
        <v>1261</v>
      </c>
      <c r="G62" s="9">
        <v>1272</v>
      </c>
      <c r="H62" s="9">
        <v>1191</v>
      </c>
      <c r="I62" s="9">
        <v>1206</v>
      </c>
      <c r="J62" s="9">
        <v>1319</v>
      </c>
      <c r="K62" s="9">
        <v>1253</v>
      </c>
      <c r="L62" s="9">
        <v>1227</v>
      </c>
      <c r="M62" s="9">
        <v>1259</v>
      </c>
      <c r="N62" s="9">
        <f t="shared" si="2"/>
        <v>32</v>
      </c>
      <c r="O62" s="25">
        <f t="shared" si="3"/>
        <v>2.6079869600651995E-2</v>
      </c>
    </row>
    <row r="63" spans="1:18" x14ac:dyDescent="0.2">
      <c r="A63" s="8" t="s">
        <v>53</v>
      </c>
      <c r="B63" s="8" t="s">
        <v>164</v>
      </c>
      <c r="C63" s="9">
        <v>2898</v>
      </c>
      <c r="D63" s="9">
        <v>3029</v>
      </c>
      <c r="E63" s="9">
        <v>3348</v>
      </c>
      <c r="F63" s="9">
        <v>3231</v>
      </c>
      <c r="G63" s="9">
        <v>3604</v>
      </c>
      <c r="H63" s="9">
        <v>3882</v>
      </c>
      <c r="I63" s="9">
        <v>3855</v>
      </c>
      <c r="J63" s="9">
        <v>4002</v>
      </c>
      <c r="K63" s="9">
        <v>4080</v>
      </c>
      <c r="L63" s="9">
        <v>4113</v>
      </c>
      <c r="M63" s="9">
        <v>3845</v>
      </c>
      <c r="N63" s="9">
        <f t="shared" si="2"/>
        <v>-268</v>
      </c>
      <c r="O63" s="25">
        <f t="shared" si="3"/>
        <v>-6.5159251154874781E-2</v>
      </c>
    </row>
    <row r="64" spans="1:18" x14ac:dyDescent="0.2">
      <c r="A64" s="8" t="s">
        <v>54</v>
      </c>
      <c r="B64" s="8" t="s">
        <v>162</v>
      </c>
      <c r="C64" s="9">
        <v>3126</v>
      </c>
      <c r="D64" s="9">
        <v>2904</v>
      </c>
      <c r="E64" s="9">
        <v>3039</v>
      </c>
      <c r="F64" s="9">
        <v>3252</v>
      </c>
      <c r="G64" s="9">
        <v>3150</v>
      </c>
      <c r="H64" s="9">
        <v>3255</v>
      </c>
      <c r="I64" s="9">
        <v>2963</v>
      </c>
      <c r="J64" s="9">
        <v>3222</v>
      </c>
      <c r="K64" s="9">
        <v>3606</v>
      </c>
      <c r="L64" s="9">
        <v>3976</v>
      </c>
      <c r="M64" s="9">
        <v>3912</v>
      </c>
      <c r="N64" s="9">
        <f t="shared" si="2"/>
        <v>-64</v>
      </c>
      <c r="O64" s="25">
        <f t="shared" si="3"/>
        <v>-1.6096579476861168E-2</v>
      </c>
    </row>
    <row r="65" spans="1:15" x14ac:dyDescent="0.2">
      <c r="A65" s="8" t="s">
        <v>55</v>
      </c>
      <c r="B65" s="8" t="s">
        <v>163</v>
      </c>
      <c r="C65" s="9">
        <v>75</v>
      </c>
      <c r="D65" s="9">
        <v>88</v>
      </c>
      <c r="E65" s="9">
        <v>115</v>
      </c>
      <c r="F65" s="9">
        <v>144</v>
      </c>
      <c r="G65" s="9">
        <v>150</v>
      </c>
      <c r="H65" s="9">
        <v>144</v>
      </c>
      <c r="I65" s="9">
        <v>153</v>
      </c>
      <c r="J65" s="9">
        <v>111</v>
      </c>
      <c r="K65" s="9">
        <v>144</v>
      </c>
      <c r="L65" s="9">
        <v>186</v>
      </c>
      <c r="M65" s="9">
        <v>184</v>
      </c>
      <c r="N65" s="9">
        <f t="shared" si="2"/>
        <v>-2</v>
      </c>
      <c r="O65" s="25">
        <f t="shared" si="3"/>
        <v>-1.0752688172043012E-2</v>
      </c>
    </row>
    <row r="66" spans="1:15" x14ac:dyDescent="0.2">
      <c r="A66" s="8" t="s">
        <v>72</v>
      </c>
      <c r="B66" s="8" t="s">
        <v>165</v>
      </c>
      <c r="C66" s="9">
        <v>1743</v>
      </c>
      <c r="D66" s="9">
        <v>1701</v>
      </c>
      <c r="E66" s="9">
        <v>1681</v>
      </c>
      <c r="F66" s="9">
        <v>1826</v>
      </c>
      <c r="G66" s="9">
        <v>1455</v>
      </c>
      <c r="H66" s="9">
        <v>1444</v>
      </c>
      <c r="I66" s="9">
        <v>1884</v>
      </c>
      <c r="J66" s="9">
        <v>1833</v>
      </c>
      <c r="K66" s="9">
        <v>1771</v>
      </c>
      <c r="L66" s="9">
        <v>2058</v>
      </c>
      <c r="M66" s="9">
        <v>2064</v>
      </c>
      <c r="N66" s="9">
        <f t="shared" si="2"/>
        <v>6</v>
      </c>
      <c r="O66" s="25">
        <f t="shared" si="3"/>
        <v>2.9154518950437317E-3</v>
      </c>
    </row>
    <row r="67" spans="1:15" x14ac:dyDescent="0.2">
      <c r="A67" s="8" t="s">
        <v>56</v>
      </c>
      <c r="B67" s="8" t="s">
        <v>166</v>
      </c>
      <c r="C67" s="9">
        <v>4763</v>
      </c>
      <c r="D67" s="9">
        <v>4962.5</v>
      </c>
      <c r="E67" s="9">
        <v>5098.5</v>
      </c>
      <c r="F67" s="9">
        <v>5532</v>
      </c>
      <c r="G67" s="9">
        <v>5947.5</v>
      </c>
      <c r="H67" s="9">
        <v>5876.5</v>
      </c>
      <c r="I67" s="9">
        <v>6219</v>
      </c>
      <c r="J67" s="9">
        <v>5998.5</v>
      </c>
      <c r="K67" s="9">
        <v>6006</v>
      </c>
      <c r="L67" s="9">
        <v>5850</v>
      </c>
      <c r="M67" s="9">
        <v>6252.5</v>
      </c>
      <c r="N67" s="9">
        <f t="shared" si="2"/>
        <v>402.5</v>
      </c>
      <c r="O67" s="25">
        <f t="shared" si="3"/>
        <v>6.8803418803418809E-2</v>
      </c>
    </row>
    <row r="68" spans="1:15" x14ac:dyDescent="0.2">
      <c r="A68" s="8" t="s">
        <v>57</v>
      </c>
      <c r="B68" s="8" t="s">
        <v>167</v>
      </c>
      <c r="C68" s="9">
        <v>6</v>
      </c>
      <c r="D68" s="9">
        <v>15</v>
      </c>
      <c r="E68" s="9">
        <v>18</v>
      </c>
      <c r="F68" s="9">
        <v>10</v>
      </c>
      <c r="G68" s="9">
        <v>25</v>
      </c>
      <c r="H68" s="9">
        <v>9</v>
      </c>
      <c r="I68" s="9">
        <v>20</v>
      </c>
      <c r="J68" s="9">
        <v>15</v>
      </c>
      <c r="K68" s="9">
        <v>20</v>
      </c>
      <c r="L68" s="9"/>
      <c r="M68" s="9"/>
      <c r="N68" s="9">
        <f t="shared" si="2"/>
        <v>0</v>
      </c>
      <c r="O68" s="25" t="e">
        <f t="shared" si="3"/>
        <v>#DIV/0!</v>
      </c>
    </row>
    <row r="69" spans="1:15" x14ac:dyDescent="0.2">
      <c r="A69" s="8" t="s">
        <v>78</v>
      </c>
      <c r="B69" s="8" t="s">
        <v>168</v>
      </c>
      <c r="C69" s="9">
        <v>30</v>
      </c>
      <c r="D69" s="9">
        <v>0</v>
      </c>
      <c r="E69" s="9">
        <v>0</v>
      </c>
      <c r="F69" s="9">
        <v>0</v>
      </c>
      <c r="G69" s="9"/>
      <c r="H69" s="9"/>
      <c r="I69" s="9">
        <v>0</v>
      </c>
      <c r="J69" s="9"/>
      <c r="K69" s="9"/>
      <c r="L69" s="9"/>
      <c r="M69" s="9"/>
      <c r="N69" s="9">
        <f t="shared" si="2"/>
        <v>0</v>
      </c>
      <c r="O69" s="25" t="e">
        <f t="shared" si="3"/>
        <v>#DIV/0!</v>
      </c>
    </row>
    <row r="70" spans="1:15" x14ac:dyDescent="0.2">
      <c r="A70" s="8" t="s">
        <v>58</v>
      </c>
      <c r="B70" s="8" t="s">
        <v>169</v>
      </c>
      <c r="C70" s="9">
        <v>2984</v>
      </c>
      <c r="D70" s="9">
        <v>2816</v>
      </c>
      <c r="E70" s="9">
        <v>3000</v>
      </c>
      <c r="F70" s="9">
        <v>3648</v>
      </c>
      <c r="G70" s="9">
        <v>3554</v>
      </c>
      <c r="H70" s="9">
        <v>3155</v>
      </c>
      <c r="I70" s="9">
        <v>3025</v>
      </c>
      <c r="J70" s="9">
        <v>3325</v>
      </c>
      <c r="K70" s="9">
        <v>3679</v>
      </c>
      <c r="L70" s="9">
        <v>3670</v>
      </c>
      <c r="M70" s="9">
        <v>3343</v>
      </c>
      <c r="N70" s="9">
        <f t="shared" si="2"/>
        <v>-327</v>
      </c>
      <c r="O70" s="25">
        <f t="shared" si="3"/>
        <v>-8.9100817438692095E-2</v>
      </c>
    </row>
    <row r="71" spans="1:15" x14ac:dyDescent="0.2">
      <c r="A71" s="8" t="s">
        <v>59</v>
      </c>
      <c r="B71" s="8" t="s">
        <v>170</v>
      </c>
      <c r="C71" s="9">
        <v>1239</v>
      </c>
      <c r="D71" s="9">
        <v>1075</v>
      </c>
      <c r="E71" s="9">
        <v>960</v>
      </c>
      <c r="F71" s="9">
        <v>848</v>
      </c>
      <c r="G71" s="9">
        <v>968</v>
      </c>
      <c r="H71" s="9">
        <v>959</v>
      </c>
      <c r="I71" s="9">
        <v>910</v>
      </c>
      <c r="J71" s="9">
        <v>980</v>
      </c>
      <c r="K71" s="9">
        <v>771</v>
      </c>
      <c r="L71" s="9">
        <v>835</v>
      </c>
      <c r="M71" s="9">
        <v>754</v>
      </c>
      <c r="N71" s="9">
        <f t="shared" si="2"/>
        <v>-81</v>
      </c>
      <c r="O71" s="25">
        <f t="shared" si="3"/>
        <v>-9.7005988023952092E-2</v>
      </c>
    </row>
    <row r="72" spans="1:15" x14ac:dyDescent="0.2">
      <c r="A72" s="8" t="s">
        <v>221</v>
      </c>
      <c r="B72" s="8" t="s">
        <v>222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>
        <v>1656</v>
      </c>
      <c r="N72" s="9">
        <f t="shared" si="2"/>
        <v>1656</v>
      </c>
      <c r="O72" s="25" t="e">
        <f t="shared" si="3"/>
        <v>#DIV/0!</v>
      </c>
    </row>
    <row r="73" spans="1:15" x14ac:dyDescent="0.2">
      <c r="A73" s="8" t="s">
        <v>60</v>
      </c>
      <c r="B73" s="8" t="s">
        <v>171</v>
      </c>
      <c r="C73" s="9">
        <v>454</v>
      </c>
      <c r="D73" s="9">
        <v>557</v>
      </c>
      <c r="E73" s="9">
        <v>630</v>
      </c>
      <c r="F73" s="9">
        <v>671</v>
      </c>
      <c r="G73" s="9">
        <v>760</v>
      </c>
      <c r="H73" s="9">
        <v>785</v>
      </c>
      <c r="I73" s="9">
        <v>697</v>
      </c>
      <c r="J73" s="9">
        <v>780</v>
      </c>
      <c r="K73" s="9">
        <v>857</v>
      </c>
      <c r="L73" s="9">
        <v>777</v>
      </c>
      <c r="M73" s="9">
        <v>752</v>
      </c>
      <c r="N73" s="9">
        <f t="shared" si="2"/>
        <v>-25</v>
      </c>
      <c r="O73" s="25">
        <f t="shared" si="3"/>
        <v>-3.2175032175032175E-2</v>
      </c>
    </row>
    <row r="74" spans="1:15" x14ac:dyDescent="0.2">
      <c r="A74" s="8" t="s">
        <v>82</v>
      </c>
      <c r="B74" s="8" t="s">
        <v>172</v>
      </c>
      <c r="C74" s="9"/>
      <c r="D74" s="9"/>
      <c r="E74" s="9">
        <v>21</v>
      </c>
      <c r="F74" s="9">
        <v>51</v>
      </c>
      <c r="G74" s="9">
        <v>69</v>
      </c>
      <c r="H74" s="9">
        <v>57</v>
      </c>
      <c r="I74" s="9">
        <v>66</v>
      </c>
      <c r="J74" s="9">
        <v>81</v>
      </c>
      <c r="K74" s="9">
        <v>63</v>
      </c>
      <c r="L74" s="9">
        <v>36</v>
      </c>
      <c r="M74" s="9">
        <v>48</v>
      </c>
      <c r="N74" s="9">
        <f t="shared" si="2"/>
        <v>12</v>
      </c>
      <c r="O74" s="25">
        <f t="shared" si="3"/>
        <v>0.33333333333333331</v>
      </c>
    </row>
    <row r="75" spans="1:15" x14ac:dyDescent="0.2">
      <c r="A75" s="8" t="s">
        <v>73</v>
      </c>
      <c r="B75" s="8" t="s">
        <v>173</v>
      </c>
      <c r="C75" s="9">
        <v>997</v>
      </c>
      <c r="D75" s="9">
        <v>901</v>
      </c>
      <c r="E75" s="9">
        <v>1151</v>
      </c>
      <c r="F75" s="9">
        <v>938</v>
      </c>
      <c r="G75" s="9">
        <v>939</v>
      </c>
      <c r="H75" s="9">
        <v>850</v>
      </c>
      <c r="I75" s="9">
        <v>877</v>
      </c>
      <c r="J75" s="9">
        <v>953</v>
      </c>
      <c r="K75" s="9">
        <v>1008</v>
      </c>
      <c r="L75" s="9">
        <v>1067</v>
      </c>
      <c r="M75" s="9">
        <v>990</v>
      </c>
      <c r="N75" s="9">
        <f t="shared" si="2"/>
        <v>-77</v>
      </c>
      <c r="O75" s="25">
        <f t="shared" si="3"/>
        <v>-7.2164948453608241E-2</v>
      </c>
    </row>
    <row r="76" spans="1:15" x14ac:dyDescent="0.2">
      <c r="A76" s="8" t="s">
        <v>61</v>
      </c>
      <c r="B76" s="8" t="s">
        <v>174</v>
      </c>
      <c r="C76" s="9">
        <v>318</v>
      </c>
      <c r="D76" s="9">
        <v>300</v>
      </c>
      <c r="E76" s="9">
        <v>348</v>
      </c>
      <c r="F76" s="9">
        <v>283</v>
      </c>
      <c r="G76" s="9">
        <v>201</v>
      </c>
      <c r="H76" s="9">
        <v>204</v>
      </c>
      <c r="I76" s="9">
        <v>276</v>
      </c>
      <c r="J76" s="9">
        <v>339</v>
      </c>
      <c r="K76" s="9">
        <v>345</v>
      </c>
      <c r="L76" s="9">
        <v>291</v>
      </c>
      <c r="M76" s="9">
        <v>381</v>
      </c>
      <c r="N76" s="9">
        <f t="shared" si="2"/>
        <v>90</v>
      </c>
      <c r="O76" s="25">
        <f t="shared" si="3"/>
        <v>0.30927835051546393</v>
      </c>
    </row>
    <row r="77" spans="1:15" x14ac:dyDescent="0.2">
      <c r="A77" s="8" t="s">
        <v>62</v>
      </c>
      <c r="B77" s="8" t="s">
        <v>175</v>
      </c>
      <c r="C77" s="9">
        <v>894</v>
      </c>
      <c r="D77" s="9">
        <v>952</v>
      </c>
      <c r="E77" s="9">
        <v>993</v>
      </c>
      <c r="F77" s="9">
        <v>1452</v>
      </c>
      <c r="G77" s="9">
        <v>1747</v>
      </c>
      <c r="H77" s="9">
        <v>1500</v>
      </c>
      <c r="I77" s="9">
        <v>1282</v>
      </c>
      <c r="J77" s="9">
        <v>1171</v>
      </c>
      <c r="K77" s="9">
        <v>883</v>
      </c>
      <c r="L77" s="9">
        <v>933</v>
      </c>
      <c r="M77" s="9">
        <v>677</v>
      </c>
      <c r="N77" s="9">
        <f t="shared" ref="N77:N113" si="4">M77-L77</f>
        <v>-256</v>
      </c>
      <c r="O77" s="25">
        <f t="shared" ref="O77:O113" si="5">N77/L77</f>
        <v>-0.27438370846730975</v>
      </c>
    </row>
    <row r="78" spans="1:15" x14ac:dyDescent="0.2">
      <c r="A78" s="2" t="s">
        <v>4</v>
      </c>
      <c r="B78" s="2" t="s">
        <v>176</v>
      </c>
      <c r="C78" s="3">
        <f>SUM(C80:C86)</f>
        <v>5568</v>
      </c>
      <c r="D78" s="3">
        <v>4956</v>
      </c>
      <c r="E78" s="3">
        <f>SUM(E80:E87)</f>
        <v>5126</v>
      </c>
      <c r="F78" s="3">
        <f>SUM(F80:F87)</f>
        <v>5230</v>
      </c>
      <c r="G78" s="3">
        <v>5751</v>
      </c>
      <c r="H78" s="3">
        <v>5919</v>
      </c>
      <c r="I78" s="3">
        <f>SUM(I80:I87)</f>
        <v>6331</v>
      </c>
      <c r="J78" s="3">
        <f>SUM(J80:J87)</f>
        <v>6856</v>
      </c>
      <c r="K78" s="3">
        <f>SUM(K80:K87)</f>
        <v>8649</v>
      </c>
      <c r="L78" s="3">
        <f>SUM(L79:L87)</f>
        <v>8668</v>
      </c>
      <c r="M78" s="3">
        <f>SUM(M79:M87)</f>
        <v>9592</v>
      </c>
      <c r="N78" s="3">
        <f t="shared" si="4"/>
        <v>924</v>
      </c>
      <c r="O78" s="26">
        <f t="shared" si="5"/>
        <v>0.1065989847715736</v>
      </c>
    </row>
    <row r="79" spans="1:15" x14ac:dyDescent="0.2">
      <c r="A79" s="8" t="s">
        <v>213</v>
      </c>
      <c r="B79" s="8" t="s">
        <v>214</v>
      </c>
      <c r="C79" s="9"/>
      <c r="D79" s="9"/>
      <c r="E79" s="9"/>
      <c r="F79" s="9"/>
      <c r="G79" s="9"/>
      <c r="H79" s="9"/>
      <c r="I79" s="9"/>
      <c r="J79" s="9"/>
      <c r="K79" s="9"/>
      <c r="L79" s="9">
        <v>252</v>
      </c>
      <c r="M79" s="9">
        <v>252</v>
      </c>
      <c r="N79" s="9">
        <f t="shared" si="4"/>
        <v>0</v>
      </c>
      <c r="O79" s="25">
        <f t="shared" si="5"/>
        <v>0</v>
      </c>
    </row>
    <row r="80" spans="1:15" x14ac:dyDescent="0.2">
      <c r="A80" s="8" t="s">
        <v>22</v>
      </c>
      <c r="B80" s="8" t="s">
        <v>177</v>
      </c>
      <c r="C80" s="9">
        <v>795</v>
      </c>
      <c r="D80" s="9">
        <v>918</v>
      </c>
      <c r="E80" s="9">
        <v>1361</v>
      </c>
      <c r="F80" s="9">
        <v>1585</v>
      </c>
      <c r="G80" s="9">
        <v>1820</v>
      </c>
      <c r="H80" s="9">
        <v>1970</v>
      </c>
      <c r="I80" s="9">
        <v>2043</v>
      </c>
      <c r="J80" s="9">
        <v>2046</v>
      </c>
      <c r="K80" s="9">
        <v>2051</v>
      </c>
      <c r="L80" s="9">
        <v>1860</v>
      </c>
      <c r="M80" s="9">
        <v>2324</v>
      </c>
      <c r="N80" s="9">
        <f t="shared" si="4"/>
        <v>464</v>
      </c>
      <c r="O80" s="25">
        <f t="shared" si="5"/>
        <v>0.24946236559139784</v>
      </c>
    </row>
    <row r="81" spans="1:15" x14ac:dyDescent="0.2">
      <c r="A81" s="8" t="s">
        <v>23</v>
      </c>
      <c r="B81" s="8" t="s">
        <v>178</v>
      </c>
      <c r="C81" s="9">
        <v>885</v>
      </c>
      <c r="D81" s="9">
        <v>741</v>
      </c>
      <c r="E81" s="9">
        <v>649</v>
      </c>
      <c r="F81" s="9">
        <v>648</v>
      </c>
      <c r="G81" s="9">
        <v>601</v>
      </c>
      <c r="H81" s="9">
        <v>647</v>
      </c>
      <c r="I81" s="9">
        <v>687</v>
      </c>
      <c r="J81" s="9">
        <v>666</v>
      </c>
      <c r="K81" s="9">
        <v>843</v>
      </c>
      <c r="L81" s="9">
        <v>999</v>
      </c>
      <c r="M81" s="9">
        <v>876</v>
      </c>
      <c r="N81" s="9">
        <f t="shared" si="4"/>
        <v>-123</v>
      </c>
      <c r="O81" s="25">
        <f t="shared" si="5"/>
        <v>-0.12312312312312312</v>
      </c>
    </row>
    <row r="82" spans="1:15" x14ac:dyDescent="0.2">
      <c r="A82" s="8" t="s">
        <v>91</v>
      </c>
      <c r="B82" s="8" t="s">
        <v>179</v>
      </c>
      <c r="C82" s="9"/>
      <c r="D82" s="9"/>
      <c r="E82" s="9"/>
      <c r="F82" s="9"/>
      <c r="G82" s="9">
        <v>66</v>
      </c>
      <c r="H82" s="9">
        <v>260</v>
      </c>
      <c r="I82" s="9">
        <v>388</v>
      </c>
      <c r="J82" s="9">
        <v>706</v>
      </c>
      <c r="K82" s="9">
        <v>627</v>
      </c>
      <c r="L82" s="9">
        <v>847</v>
      </c>
      <c r="M82" s="9">
        <v>1016</v>
      </c>
      <c r="N82" s="9">
        <f t="shared" si="4"/>
        <v>169</v>
      </c>
      <c r="O82" s="25">
        <f t="shared" si="5"/>
        <v>0.19952774498229045</v>
      </c>
    </row>
    <row r="83" spans="1:15" x14ac:dyDescent="0.2">
      <c r="A83" s="8" t="s">
        <v>103</v>
      </c>
      <c r="B83" s="8" t="s">
        <v>180</v>
      </c>
      <c r="C83" s="9"/>
      <c r="D83" s="9"/>
      <c r="E83" s="9"/>
      <c r="F83" s="9"/>
      <c r="G83" s="9"/>
      <c r="H83" s="9"/>
      <c r="I83" s="9">
        <v>126</v>
      </c>
      <c r="J83" s="9">
        <v>666</v>
      </c>
      <c r="K83" s="9">
        <v>1734</v>
      </c>
      <c r="L83" s="9">
        <v>1905</v>
      </c>
      <c r="M83" s="9">
        <v>2109</v>
      </c>
      <c r="N83" s="9">
        <f t="shared" si="4"/>
        <v>204</v>
      </c>
      <c r="O83" s="25">
        <f t="shared" si="5"/>
        <v>0.10708661417322834</v>
      </c>
    </row>
    <row r="84" spans="1:15" x14ac:dyDescent="0.2">
      <c r="A84" s="8" t="s">
        <v>24</v>
      </c>
      <c r="B84" s="8" t="s">
        <v>181</v>
      </c>
      <c r="C84" s="9">
        <v>1182</v>
      </c>
      <c r="D84" s="9">
        <v>874</v>
      </c>
      <c r="E84" s="9">
        <v>887</v>
      </c>
      <c r="F84" s="9">
        <v>938</v>
      </c>
      <c r="G84" s="9">
        <v>1167</v>
      </c>
      <c r="H84" s="9">
        <v>1177</v>
      </c>
      <c r="I84" s="9">
        <v>1272</v>
      </c>
      <c r="J84" s="9">
        <v>1169</v>
      </c>
      <c r="K84" s="9">
        <v>1724</v>
      </c>
      <c r="L84" s="9">
        <v>1230</v>
      </c>
      <c r="M84" s="9">
        <v>1350</v>
      </c>
      <c r="N84" s="9">
        <f t="shared" si="4"/>
        <v>120</v>
      </c>
      <c r="O84" s="25">
        <f t="shared" si="5"/>
        <v>9.7560975609756101E-2</v>
      </c>
    </row>
    <row r="85" spans="1:15" x14ac:dyDescent="0.2">
      <c r="A85" s="8" t="s">
        <v>25</v>
      </c>
      <c r="B85" s="8" t="s">
        <v>182</v>
      </c>
      <c r="C85" s="9">
        <v>1064</v>
      </c>
      <c r="D85" s="9">
        <v>756</v>
      </c>
      <c r="E85" s="9">
        <v>640</v>
      </c>
      <c r="F85" s="9">
        <v>670</v>
      </c>
      <c r="G85" s="9">
        <v>579</v>
      </c>
      <c r="H85" s="9">
        <v>508</v>
      </c>
      <c r="I85" s="9">
        <v>361</v>
      </c>
      <c r="J85" s="9">
        <v>390</v>
      </c>
      <c r="K85" s="9">
        <v>528</v>
      </c>
      <c r="L85" s="9">
        <v>444</v>
      </c>
      <c r="M85" s="9">
        <v>515</v>
      </c>
      <c r="N85" s="9">
        <f t="shared" si="4"/>
        <v>71</v>
      </c>
      <c r="O85" s="25">
        <f t="shared" si="5"/>
        <v>0.15990990990990991</v>
      </c>
    </row>
    <row r="86" spans="1:15" x14ac:dyDescent="0.2">
      <c r="A86" s="8" t="s">
        <v>74</v>
      </c>
      <c r="B86" s="8" t="s">
        <v>183</v>
      </c>
      <c r="C86" s="9">
        <v>1642</v>
      </c>
      <c r="D86" s="9">
        <v>1667</v>
      </c>
      <c r="E86" s="9">
        <v>1504</v>
      </c>
      <c r="F86" s="9">
        <v>1260</v>
      </c>
      <c r="G86" s="9">
        <v>1277</v>
      </c>
      <c r="H86" s="9">
        <v>1087</v>
      </c>
      <c r="I86" s="9">
        <v>1214</v>
      </c>
      <c r="J86" s="9">
        <v>903</v>
      </c>
      <c r="K86" s="9">
        <v>890</v>
      </c>
      <c r="L86" s="9">
        <v>907</v>
      </c>
      <c r="M86" s="9">
        <v>922</v>
      </c>
      <c r="N86" s="9">
        <f t="shared" si="4"/>
        <v>15</v>
      </c>
      <c r="O86" s="25">
        <f t="shared" si="5"/>
        <v>1.6538037486218304E-2</v>
      </c>
    </row>
    <row r="87" spans="1:15" x14ac:dyDescent="0.2">
      <c r="A87" s="8" t="s">
        <v>83</v>
      </c>
      <c r="B87" s="8" t="s">
        <v>184</v>
      </c>
      <c r="C87" s="9"/>
      <c r="D87" s="9"/>
      <c r="E87" s="9">
        <v>85</v>
      </c>
      <c r="F87" s="9">
        <v>129</v>
      </c>
      <c r="G87" s="9">
        <v>241</v>
      </c>
      <c r="H87" s="9">
        <v>270</v>
      </c>
      <c r="I87" s="9">
        <v>240</v>
      </c>
      <c r="J87" s="9">
        <v>310</v>
      </c>
      <c r="K87" s="9">
        <v>252</v>
      </c>
      <c r="L87" s="9">
        <v>224</v>
      </c>
      <c r="M87" s="9">
        <v>228</v>
      </c>
      <c r="N87" s="9">
        <f t="shared" si="4"/>
        <v>4</v>
      </c>
      <c r="O87" s="25">
        <f t="shared" si="5"/>
        <v>1.7857142857142856E-2</v>
      </c>
    </row>
    <row r="88" spans="1:15" x14ac:dyDescent="0.2">
      <c r="A88" s="2" t="s">
        <v>5</v>
      </c>
      <c r="B88" s="2" t="s">
        <v>185</v>
      </c>
      <c r="C88" s="3">
        <f>SUM(C89:C98)</f>
        <v>5684</v>
      </c>
      <c r="D88" s="3">
        <v>6737</v>
      </c>
      <c r="E88" s="3">
        <f>SUM(E89:E98)</f>
        <v>7618</v>
      </c>
      <c r="F88" s="3">
        <f>SUM(F89:F98)</f>
        <v>8346</v>
      </c>
      <c r="G88" s="3">
        <v>9960</v>
      </c>
      <c r="H88" s="3">
        <v>11315</v>
      </c>
      <c r="I88" s="3">
        <f>SUM(I89:I99)</f>
        <v>11197</v>
      </c>
      <c r="J88" s="3">
        <f>SUM(J89:J99)</f>
        <v>12453</v>
      </c>
      <c r="K88" s="3">
        <f>SUM(K89:K99)</f>
        <v>12780</v>
      </c>
      <c r="L88" s="3">
        <f>SUM(L89:L99)</f>
        <v>13087</v>
      </c>
      <c r="M88" s="3">
        <f>SUM(M89:M99)</f>
        <v>12793</v>
      </c>
      <c r="N88" s="3">
        <f t="shared" si="4"/>
        <v>-294</v>
      </c>
      <c r="O88" s="26">
        <f t="shared" si="5"/>
        <v>-2.2465041644379919E-2</v>
      </c>
    </row>
    <row r="89" spans="1:15" x14ac:dyDescent="0.2">
      <c r="A89" s="8" t="s">
        <v>75</v>
      </c>
      <c r="B89" s="8" t="s">
        <v>186</v>
      </c>
      <c r="C89" s="9">
        <v>1725</v>
      </c>
      <c r="D89" s="9">
        <v>1905</v>
      </c>
      <c r="E89" s="9">
        <v>2417</v>
      </c>
      <c r="F89" s="9">
        <v>2776</v>
      </c>
      <c r="G89" s="9">
        <v>3516</v>
      </c>
      <c r="H89" s="9">
        <v>3671</v>
      </c>
      <c r="I89" s="9">
        <v>3530</v>
      </c>
      <c r="J89" s="9">
        <v>3621</v>
      </c>
      <c r="K89" s="9">
        <v>3898</v>
      </c>
      <c r="L89" s="9">
        <v>4370</v>
      </c>
      <c r="M89" s="9">
        <v>4383</v>
      </c>
      <c r="N89" s="9">
        <f t="shared" si="4"/>
        <v>13</v>
      </c>
      <c r="O89" s="25">
        <f t="shared" si="5"/>
        <v>2.9748283752860411E-3</v>
      </c>
    </row>
    <row r="90" spans="1:15" x14ac:dyDescent="0.2">
      <c r="A90" s="8" t="s">
        <v>215</v>
      </c>
      <c r="B90" s="8" t="s">
        <v>216</v>
      </c>
      <c r="C90" s="9"/>
      <c r="D90" s="9"/>
      <c r="E90" s="9"/>
      <c r="F90" s="9"/>
      <c r="G90" s="9"/>
      <c r="H90" s="9"/>
      <c r="I90" s="9"/>
      <c r="J90" s="9"/>
      <c r="K90" s="9"/>
      <c r="L90" s="9">
        <v>39</v>
      </c>
      <c r="M90" s="9">
        <v>45</v>
      </c>
      <c r="N90" s="9">
        <f t="shared" si="4"/>
        <v>6</v>
      </c>
      <c r="O90" s="25">
        <f t="shared" si="5"/>
        <v>0.15384615384615385</v>
      </c>
    </row>
    <row r="91" spans="1:15" x14ac:dyDescent="0.2">
      <c r="A91" s="8" t="s">
        <v>26</v>
      </c>
      <c r="B91" s="8" t="s">
        <v>189</v>
      </c>
      <c r="C91" s="9">
        <v>1142</v>
      </c>
      <c r="D91" s="9">
        <v>1295</v>
      </c>
      <c r="E91" s="9">
        <v>1507</v>
      </c>
      <c r="F91" s="9">
        <v>1672</v>
      </c>
      <c r="G91" s="9">
        <v>1933</v>
      </c>
      <c r="H91" s="9">
        <v>2415</v>
      </c>
      <c r="I91" s="9">
        <v>2170</v>
      </c>
      <c r="J91" s="9">
        <v>2552</v>
      </c>
      <c r="K91" s="9">
        <v>2177</v>
      </c>
      <c r="L91" s="9">
        <v>1991</v>
      </c>
      <c r="M91" s="9">
        <v>1910</v>
      </c>
      <c r="N91" s="9">
        <f t="shared" si="4"/>
        <v>-81</v>
      </c>
      <c r="O91" s="25">
        <f t="shared" si="5"/>
        <v>-4.0683073832245106E-2</v>
      </c>
    </row>
    <row r="92" spans="1:15" x14ac:dyDescent="0.2">
      <c r="A92" s="8" t="s">
        <v>92</v>
      </c>
      <c r="B92" s="8" t="s">
        <v>187</v>
      </c>
      <c r="C92" s="9"/>
      <c r="D92" s="9"/>
      <c r="E92" s="9"/>
      <c r="F92" s="9"/>
      <c r="G92" s="9">
        <v>48</v>
      </c>
      <c r="H92" s="9">
        <v>27</v>
      </c>
      <c r="I92" s="9">
        <v>54</v>
      </c>
      <c r="J92" s="9">
        <v>75</v>
      </c>
      <c r="K92" s="9">
        <v>45</v>
      </c>
      <c r="L92" s="9">
        <v>51</v>
      </c>
      <c r="M92" s="9">
        <v>24</v>
      </c>
      <c r="N92" s="9">
        <f t="shared" si="4"/>
        <v>-27</v>
      </c>
      <c r="O92" s="25">
        <f t="shared" si="5"/>
        <v>-0.52941176470588236</v>
      </c>
    </row>
    <row r="93" spans="1:15" x14ac:dyDescent="0.2">
      <c r="A93" s="8" t="s">
        <v>97</v>
      </c>
      <c r="B93" s="8" t="s">
        <v>188</v>
      </c>
      <c r="C93" s="9"/>
      <c r="D93" s="9"/>
      <c r="E93" s="9"/>
      <c r="F93" s="9"/>
      <c r="G93" s="9"/>
      <c r="H93" s="9">
        <v>4</v>
      </c>
      <c r="I93" s="9">
        <v>0</v>
      </c>
      <c r="J93" s="9">
        <v>99</v>
      </c>
      <c r="K93" s="9">
        <v>75</v>
      </c>
      <c r="L93" s="9">
        <v>41</v>
      </c>
      <c r="M93" s="9">
        <v>20</v>
      </c>
      <c r="N93" s="9">
        <f t="shared" si="4"/>
        <v>-21</v>
      </c>
      <c r="O93" s="25">
        <f t="shared" si="5"/>
        <v>-0.51219512195121952</v>
      </c>
    </row>
    <row r="94" spans="1:15" x14ac:dyDescent="0.2">
      <c r="A94" s="8" t="s">
        <v>5</v>
      </c>
      <c r="B94" s="8" t="s">
        <v>185</v>
      </c>
      <c r="C94" s="9">
        <v>39</v>
      </c>
      <c r="D94" s="9">
        <v>93</v>
      </c>
      <c r="E94" s="9">
        <v>97</v>
      </c>
      <c r="F94" s="9">
        <v>81</v>
      </c>
      <c r="G94" s="9">
        <v>9</v>
      </c>
      <c r="H94" s="9">
        <v>7</v>
      </c>
      <c r="I94" s="9">
        <v>102</v>
      </c>
      <c r="J94" s="9">
        <v>105</v>
      </c>
      <c r="K94" s="9">
        <v>135</v>
      </c>
      <c r="L94" s="9">
        <v>171</v>
      </c>
      <c r="M94" s="9">
        <v>180</v>
      </c>
      <c r="N94" s="9">
        <f t="shared" si="4"/>
        <v>9</v>
      </c>
      <c r="O94" s="25">
        <f t="shared" si="5"/>
        <v>5.2631578947368418E-2</v>
      </c>
    </row>
    <row r="95" spans="1:15" x14ac:dyDescent="0.2">
      <c r="A95" s="8" t="s">
        <v>27</v>
      </c>
      <c r="B95" s="8" t="s">
        <v>190</v>
      </c>
      <c r="C95" s="9">
        <v>186</v>
      </c>
      <c r="D95" s="9">
        <v>300</v>
      </c>
      <c r="E95" s="9">
        <v>387</v>
      </c>
      <c r="F95" s="9">
        <v>420</v>
      </c>
      <c r="G95" s="9">
        <v>423</v>
      </c>
      <c r="H95" s="9">
        <v>399</v>
      </c>
      <c r="I95" s="9">
        <v>616</v>
      </c>
      <c r="J95" s="9">
        <v>596</v>
      </c>
      <c r="K95" s="9">
        <v>630</v>
      </c>
      <c r="L95" s="9">
        <v>645</v>
      </c>
      <c r="M95" s="9">
        <v>519</v>
      </c>
      <c r="N95" s="9">
        <f t="shared" si="4"/>
        <v>-126</v>
      </c>
      <c r="O95" s="25">
        <f t="shared" si="5"/>
        <v>-0.19534883720930232</v>
      </c>
    </row>
    <row r="96" spans="1:15" x14ac:dyDescent="0.2">
      <c r="A96" s="8" t="s">
        <v>28</v>
      </c>
      <c r="B96" s="8" t="s">
        <v>191</v>
      </c>
      <c r="C96" s="9">
        <v>384</v>
      </c>
      <c r="D96" s="9">
        <v>436</v>
      </c>
      <c r="E96" s="9">
        <v>574</v>
      </c>
      <c r="F96" s="9">
        <v>673</v>
      </c>
      <c r="G96" s="9">
        <v>702</v>
      </c>
      <c r="H96" s="9">
        <v>825</v>
      </c>
      <c r="I96" s="9">
        <v>990</v>
      </c>
      <c r="J96" s="9">
        <v>1384</v>
      </c>
      <c r="K96" s="9">
        <v>1611</v>
      </c>
      <c r="L96" s="9">
        <v>1338</v>
      </c>
      <c r="M96" s="9">
        <v>1408</v>
      </c>
      <c r="N96" s="9">
        <f t="shared" si="4"/>
        <v>70</v>
      </c>
      <c r="O96" s="25">
        <f t="shared" si="5"/>
        <v>5.2316890881913304E-2</v>
      </c>
    </row>
    <row r="97" spans="1:15" x14ac:dyDescent="0.2">
      <c r="A97" s="8" t="s">
        <v>29</v>
      </c>
      <c r="B97" s="8" t="s">
        <v>192</v>
      </c>
      <c r="C97" s="9">
        <v>2202</v>
      </c>
      <c r="D97" s="9">
        <v>2624</v>
      </c>
      <c r="E97" s="9">
        <v>2567</v>
      </c>
      <c r="F97" s="9">
        <v>2682</v>
      </c>
      <c r="G97" s="9">
        <v>3221</v>
      </c>
      <c r="H97" s="9">
        <v>3876</v>
      </c>
      <c r="I97" s="9">
        <v>3623</v>
      </c>
      <c r="J97" s="9">
        <v>3871</v>
      </c>
      <c r="K97" s="9">
        <v>4005</v>
      </c>
      <c r="L97" s="9">
        <v>4222</v>
      </c>
      <c r="M97" s="9">
        <v>4089</v>
      </c>
      <c r="N97" s="9">
        <f t="shared" si="4"/>
        <v>-133</v>
      </c>
      <c r="O97" s="25">
        <f t="shared" si="5"/>
        <v>-3.1501657981999054E-2</v>
      </c>
    </row>
    <row r="98" spans="1:15" x14ac:dyDescent="0.2">
      <c r="A98" s="8" t="s">
        <v>30</v>
      </c>
      <c r="B98" s="8" t="s">
        <v>193</v>
      </c>
      <c r="C98" s="9">
        <v>6</v>
      </c>
      <c r="D98" s="9">
        <v>84</v>
      </c>
      <c r="E98" s="9">
        <v>69</v>
      </c>
      <c r="F98" s="9">
        <v>42</v>
      </c>
      <c r="G98" s="9">
        <v>60</v>
      </c>
      <c r="H98" s="9">
        <v>69</v>
      </c>
      <c r="I98" s="9">
        <v>87</v>
      </c>
      <c r="J98" s="9">
        <v>102</v>
      </c>
      <c r="K98" s="9">
        <v>162</v>
      </c>
      <c r="L98" s="9">
        <v>162</v>
      </c>
      <c r="M98" s="9">
        <v>165</v>
      </c>
      <c r="N98" s="9">
        <f t="shared" si="4"/>
        <v>3</v>
      </c>
      <c r="O98" s="25">
        <f t="shared" si="5"/>
        <v>1.8518518518518517E-2</v>
      </c>
    </row>
    <row r="99" spans="1:15" x14ac:dyDescent="0.2">
      <c r="A99" s="8" t="s">
        <v>93</v>
      </c>
      <c r="B99" s="8" t="s">
        <v>194</v>
      </c>
      <c r="C99" s="9"/>
      <c r="D99" s="9"/>
      <c r="E99" s="9"/>
      <c r="F99" s="9"/>
      <c r="G99" s="9">
        <v>48</v>
      </c>
      <c r="H99" s="9">
        <v>22</v>
      </c>
      <c r="I99" s="9">
        <v>25</v>
      </c>
      <c r="J99" s="9">
        <v>48</v>
      </c>
      <c r="K99" s="9">
        <v>42</v>
      </c>
      <c r="L99" s="9">
        <v>57</v>
      </c>
      <c r="M99" s="9">
        <v>50</v>
      </c>
      <c r="N99" s="9">
        <f t="shared" si="4"/>
        <v>-7</v>
      </c>
      <c r="O99" s="25">
        <f t="shared" si="5"/>
        <v>-0.12280701754385964</v>
      </c>
    </row>
    <row r="100" spans="1:15" x14ac:dyDescent="0.2">
      <c r="A100" s="2" t="s">
        <v>7</v>
      </c>
      <c r="B100" s="2" t="s">
        <v>195</v>
      </c>
      <c r="C100" s="3">
        <f>SUM(C103:C104)</f>
        <v>7770.5</v>
      </c>
      <c r="D100" s="3">
        <v>7469</v>
      </c>
      <c r="E100" s="3">
        <f>SUM(E103:E104)</f>
        <v>7556</v>
      </c>
      <c r="F100" s="3">
        <f>SUM(F103:F104)</f>
        <v>8389</v>
      </c>
      <c r="G100" s="3">
        <v>9346</v>
      </c>
      <c r="H100" s="3">
        <v>9651</v>
      </c>
      <c r="I100" s="3">
        <f>SUM(I103:I104)</f>
        <v>10368</v>
      </c>
      <c r="J100" s="3">
        <f>SUM(J103:J104)</f>
        <v>10736</v>
      </c>
      <c r="K100" s="3">
        <f>SUM(K101:K104)</f>
        <v>10515</v>
      </c>
      <c r="L100" s="3">
        <f>SUM(L101:L104)</f>
        <v>10830</v>
      </c>
      <c r="M100" s="3">
        <f>SUM(M101:M104)</f>
        <v>12172</v>
      </c>
      <c r="N100" s="3">
        <f t="shared" si="4"/>
        <v>1342</v>
      </c>
      <c r="O100" s="26">
        <f t="shared" si="5"/>
        <v>0.12391505078485687</v>
      </c>
    </row>
    <row r="101" spans="1:15" x14ac:dyDescent="0.2">
      <c r="A101" s="8" t="s">
        <v>205</v>
      </c>
      <c r="B101" s="8" t="s">
        <v>206</v>
      </c>
      <c r="C101" s="9"/>
      <c r="D101" s="9"/>
      <c r="E101" s="9"/>
      <c r="F101" s="9"/>
      <c r="G101" s="9"/>
      <c r="H101" s="9"/>
      <c r="I101" s="9"/>
      <c r="J101" s="9"/>
      <c r="K101" s="9">
        <v>36</v>
      </c>
      <c r="L101" s="9">
        <v>72</v>
      </c>
      <c r="M101" s="9">
        <v>85</v>
      </c>
      <c r="N101" s="9">
        <f t="shared" si="4"/>
        <v>13</v>
      </c>
      <c r="O101" s="25">
        <f t="shared" si="5"/>
        <v>0.18055555555555555</v>
      </c>
    </row>
    <row r="102" spans="1:15" x14ac:dyDescent="0.2">
      <c r="A102" s="8" t="s">
        <v>223</v>
      </c>
      <c r="B102" s="8" t="s">
        <v>224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4178</v>
      </c>
      <c r="N102" s="9">
        <f t="shared" si="4"/>
        <v>4178</v>
      </c>
      <c r="O102" s="25" t="e">
        <f t="shared" si="5"/>
        <v>#DIV/0!</v>
      </c>
    </row>
    <row r="103" spans="1:15" x14ac:dyDescent="0.2">
      <c r="A103" s="8" t="s">
        <v>63</v>
      </c>
      <c r="B103" s="8" t="s">
        <v>196</v>
      </c>
      <c r="C103" s="9">
        <v>3798.5</v>
      </c>
      <c r="D103" s="9">
        <v>3713</v>
      </c>
      <c r="E103" s="9">
        <v>3525</v>
      </c>
      <c r="F103" s="9">
        <v>4037</v>
      </c>
      <c r="G103" s="9">
        <v>4562</v>
      </c>
      <c r="H103" s="9">
        <v>4544</v>
      </c>
      <c r="I103" s="9">
        <v>4715</v>
      </c>
      <c r="J103" s="9">
        <v>4768</v>
      </c>
      <c r="K103" s="9">
        <v>4525</v>
      </c>
      <c r="L103" s="9">
        <v>4303</v>
      </c>
      <c r="M103" s="9">
        <v>2566</v>
      </c>
      <c r="N103" s="9">
        <f t="shared" si="4"/>
        <v>-1737</v>
      </c>
      <c r="O103" s="25">
        <f t="shared" si="5"/>
        <v>-0.40367185684406226</v>
      </c>
    </row>
    <row r="104" spans="1:15" x14ac:dyDescent="0.2">
      <c r="A104" s="8" t="s">
        <v>7</v>
      </c>
      <c r="B104" s="8" t="s">
        <v>197</v>
      </c>
      <c r="C104" s="9">
        <v>3972</v>
      </c>
      <c r="D104" s="9">
        <v>3756</v>
      </c>
      <c r="E104" s="9">
        <v>4031</v>
      </c>
      <c r="F104" s="9">
        <v>4352</v>
      </c>
      <c r="G104" s="9">
        <v>4784</v>
      </c>
      <c r="H104" s="9">
        <v>5107</v>
      </c>
      <c r="I104" s="9">
        <v>5653</v>
      </c>
      <c r="J104" s="9">
        <v>5968</v>
      </c>
      <c r="K104" s="9">
        <v>5954</v>
      </c>
      <c r="L104" s="9">
        <v>6455</v>
      </c>
      <c r="M104" s="9">
        <v>5343</v>
      </c>
      <c r="N104" s="9">
        <f t="shared" si="4"/>
        <v>-1112</v>
      </c>
      <c r="O104" s="25">
        <f t="shared" si="5"/>
        <v>-0.17226955848179706</v>
      </c>
    </row>
    <row r="105" spans="1:15" x14ac:dyDescent="0.2">
      <c r="A105" s="2" t="s">
        <v>8</v>
      </c>
      <c r="B105" s="2" t="s">
        <v>198</v>
      </c>
      <c r="C105" s="3">
        <f>SUM(C106:C107)</f>
        <v>1606</v>
      </c>
      <c r="D105" s="3">
        <v>2714</v>
      </c>
      <c r="E105" s="3">
        <f>SUM(E106:E107)</f>
        <v>3572</v>
      </c>
      <c r="F105" s="3">
        <f>SUM(F106:F107)</f>
        <v>3993</v>
      </c>
      <c r="G105" s="3">
        <v>4081</v>
      </c>
      <c r="H105" s="3">
        <v>4158</v>
      </c>
      <c r="I105" s="3">
        <f>SUM(I106:I107)</f>
        <v>4490</v>
      </c>
      <c r="J105" s="3">
        <f>SUM(J106:J107)</f>
        <v>4987</v>
      </c>
      <c r="K105" s="3">
        <f>SUM(K106:K107)</f>
        <v>5126</v>
      </c>
      <c r="L105" s="3">
        <f>SUM(L106:L107)</f>
        <v>5261</v>
      </c>
      <c r="M105" s="3">
        <f>SUM(M106:M107)</f>
        <v>5529</v>
      </c>
      <c r="N105" s="3">
        <f t="shared" si="4"/>
        <v>268</v>
      </c>
      <c r="O105" s="26">
        <f t="shared" si="5"/>
        <v>5.0940885763162899E-2</v>
      </c>
    </row>
    <row r="106" spans="1:15" x14ac:dyDescent="0.2">
      <c r="A106" s="8" t="s">
        <v>76</v>
      </c>
      <c r="B106" s="8" t="s">
        <v>199</v>
      </c>
      <c r="C106" s="9">
        <v>1141</v>
      </c>
      <c r="D106" s="9">
        <v>1970</v>
      </c>
      <c r="E106" s="9">
        <v>2790</v>
      </c>
      <c r="F106" s="9">
        <v>2859</v>
      </c>
      <c r="G106" s="9">
        <v>3079</v>
      </c>
      <c r="H106" s="9">
        <v>3039</v>
      </c>
      <c r="I106" s="9">
        <v>3353</v>
      </c>
      <c r="J106" s="9">
        <v>3898</v>
      </c>
      <c r="K106" s="9">
        <v>3899</v>
      </c>
      <c r="L106" s="9">
        <v>4001</v>
      </c>
      <c r="M106" s="9">
        <v>4076</v>
      </c>
      <c r="N106" s="9">
        <f t="shared" si="4"/>
        <v>75</v>
      </c>
      <c r="O106" s="25">
        <f t="shared" si="5"/>
        <v>1.8745313671582105E-2</v>
      </c>
    </row>
    <row r="107" spans="1:15" x14ac:dyDescent="0.2">
      <c r="A107" s="8" t="s">
        <v>77</v>
      </c>
      <c r="B107" s="8" t="s">
        <v>200</v>
      </c>
      <c r="C107" s="9">
        <v>465</v>
      </c>
      <c r="D107" s="9">
        <v>744</v>
      </c>
      <c r="E107" s="9">
        <v>782</v>
      </c>
      <c r="F107" s="9">
        <v>1134</v>
      </c>
      <c r="G107" s="9">
        <v>1002</v>
      </c>
      <c r="H107" s="9">
        <v>1119</v>
      </c>
      <c r="I107" s="9">
        <v>1137</v>
      </c>
      <c r="J107" s="9">
        <v>1089</v>
      </c>
      <c r="K107" s="9">
        <v>1227</v>
      </c>
      <c r="L107" s="9">
        <v>1260</v>
      </c>
      <c r="M107" s="9">
        <v>1453</v>
      </c>
      <c r="N107" s="9">
        <f t="shared" si="4"/>
        <v>193</v>
      </c>
      <c r="O107" s="25">
        <f t="shared" si="5"/>
        <v>0.15317460317460319</v>
      </c>
    </row>
    <row r="108" spans="1:15" x14ac:dyDescent="0.2">
      <c r="A108" s="2" t="s">
        <v>104</v>
      </c>
      <c r="B108" s="2" t="s">
        <v>225</v>
      </c>
      <c r="C108" s="3"/>
      <c r="D108" s="3"/>
      <c r="E108" s="3"/>
      <c r="F108" s="3"/>
      <c r="G108" s="3"/>
      <c r="H108" s="3"/>
      <c r="I108" s="3">
        <v>36</v>
      </c>
      <c r="J108" s="3">
        <f>SUM(J109:J112)</f>
        <v>661.25</v>
      </c>
      <c r="K108" s="3">
        <f>SUM(K109:K112)</f>
        <v>285</v>
      </c>
      <c r="L108" s="3">
        <f>SUM(L109:L112)</f>
        <v>483</v>
      </c>
      <c r="M108" s="3">
        <f>SUM(M109:M112)</f>
        <v>404.5</v>
      </c>
      <c r="N108" s="3">
        <f t="shared" si="4"/>
        <v>-78.5</v>
      </c>
      <c r="O108" s="26">
        <f t="shared" si="5"/>
        <v>-0.16252587991718426</v>
      </c>
    </row>
    <row r="109" spans="1:15" x14ac:dyDescent="0.2">
      <c r="A109" s="15" t="s">
        <v>109</v>
      </c>
      <c r="B109" s="15" t="s">
        <v>201</v>
      </c>
      <c r="C109" s="14"/>
      <c r="D109" s="14"/>
      <c r="E109" s="14"/>
      <c r="F109" s="14"/>
      <c r="G109" s="14"/>
      <c r="H109" s="14"/>
      <c r="I109" s="14"/>
      <c r="J109" s="9">
        <v>589</v>
      </c>
      <c r="K109" s="9">
        <v>223</v>
      </c>
      <c r="L109" s="9">
        <v>453</v>
      </c>
      <c r="M109" s="9">
        <v>320.5</v>
      </c>
      <c r="N109" s="9">
        <f t="shared" si="4"/>
        <v>-132.5</v>
      </c>
      <c r="O109" s="25">
        <f t="shared" si="5"/>
        <v>-0.29249448123620309</v>
      </c>
    </row>
    <row r="110" spans="1:15" x14ac:dyDescent="0.2">
      <c r="A110" s="15" t="s">
        <v>105</v>
      </c>
      <c r="B110" s="15" t="s">
        <v>212</v>
      </c>
      <c r="C110" s="14"/>
      <c r="D110" s="14"/>
      <c r="E110" s="14"/>
      <c r="F110" s="14"/>
      <c r="G110" s="14"/>
      <c r="H110" s="14"/>
      <c r="I110" s="16">
        <v>6</v>
      </c>
      <c r="J110" s="16">
        <v>0</v>
      </c>
      <c r="K110" s="16">
        <v>9</v>
      </c>
      <c r="L110" s="16">
        <v>30</v>
      </c>
      <c r="M110" s="16">
        <v>21</v>
      </c>
      <c r="N110" s="16">
        <f t="shared" si="4"/>
        <v>-9</v>
      </c>
      <c r="O110" s="28">
        <f t="shared" si="5"/>
        <v>-0.3</v>
      </c>
    </row>
    <row r="111" spans="1:15" x14ac:dyDescent="0.2">
      <c r="A111" s="15" t="s">
        <v>106</v>
      </c>
      <c r="B111" s="15" t="s">
        <v>202</v>
      </c>
      <c r="C111" s="14"/>
      <c r="D111" s="14"/>
      <c r="E111" s="14"/>
      <c r="F111" s="14"/>
      <c r="G111" s="14"/>
      <c r="H111" s="14"/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f t="shared" si="4"/>
        <v>0</v>
      </c>
      <c r="O111" s="28" t="e">
        <f t="shared" si="5"/>
        <v>#DIV/0!</v>
      </c>
    </row>
    <row r="112" spans="1:15" x14ac:dyDescent="0.2">
      <c r="A112" s="15" t="s">
        <v>107</v>
      </c>
      <c r="B112" s="15" t="s">
        <v>129</v>
      </c>
      <c r="C112" s="14"/>
      <c r="D112" s="14"/>
      <c r="E112" s="14"/>
      <c r="F112" s="14"/>
      <c r="G112" s="14"/>
      <c r="H112" s="14"/>
      <c r="I112" s="16">
        <v>30</v>
      </c>
      <c r="J112" s="16">
        <v>72.25</v>
      </c>
      <c r="K112" s="16">
        <v>53</v>
      </c>
      <c r="L112" s="16">
        <v>0</v>
      </c>
      <c r="M112" s="16">
        <v>63</v>
      </c>
      <c r="N112" s="16">
        <f t="shared" si="4"/>
        <v>63</v>
      </c>
      <c r="O112" s="28" t="e">
        <f t="shared" si="5"/>
        <v>#DIV/0!</v>
      </c>
    </row>
    <row r="113" spans="1:15" x14ac:dyDescent="0.2">
      <c r="A113" s="1" t="s">
        <v>0</v>
      </c>
      <c r="B113" s="1"/>
      <c r="C113" s="4">
        <v>95555.5</v>
      </c>
      <c r="D113" s="4">
        <v>97389.5</v>
      </c>
      <c r="E113" s="4">
        <v>103744.5</v>
      </c>
      <c r="F113" s="4">
        <f>SUM(F105,F100,F88,F78,F28,F7)</f>
        <v>109724</v>
      </c>
      <c r="G113" s="4">
        <f>SUM(G105,G100,G88,G78,G28,G7)</f>
        <v>116497.5</v>
      </c>
      <c r="H113" s="4">
        <v>120859.5</v>
      </c>
      <c r="I113" s="4">
        <f>SUM(I108,I105,I100,I88,I78,I28,I7)</f>
        <v>123280</v>
      </c>
      <c r="J113" s="4">
        <f>SUM(J108,J105,J100,J88,J78,J28,J7)</f>
        <v>131046.75</v>
      </c>
      <c r="K113" s="4">
        <f>SUM(K108,K105,K100,K88,K78,K28,K7)</f>
        <v>133332</v>
      </c>
      <c r="L113" s="4">
        <f>SUM(L108,L105,L100,L88,L78,L28,L7)</f>
        <v>135265</v>
      </c>
      <c r="M113" s="4">
        <f>SUM(M108,M105,M100,M88,M78,M28,M7)</f>
        <v>131483</v>
      </c>
      <c r="N113" s="4">
        <f t="shared" si="4"/>
        <v>-3782</v>
      </c>
      <c r="O113" s="29">
        <f t="shared" si="5"/>
        <v>-2.7959930506782981E-2</v>
      </c>
    </row>
  </sheetData>
  <pageMargins left="0.75" right="0.75" top="1" bottom="1" header="0.5" footer="0.5"/>
  <pageSetup orientation="portrait" r:id="rId1"/>
  <headerFooter>
    <oddFooter>&amp;LInstitutional Research 2/13/2014</oddFooter>
  </headerFooter>
  <ignoredErrors>
    <ignoredError sqref="C10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dcterms:created xsi:type="dcterms:W3CDTF">2011-03-09T20:52:24Z</dcterms:created>
  <dcterms:modified xsi:type="dcterms:W3CDTF">2020-02-06T16:49:41Z</dcterms:modified>
</cp:coreProperties>
</file>